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Trasparencia\"/>
    </mc:Choice>
  </mc:AlternateContent>
  <xr:revisionPtr revIDLastSave="0" documentId="8_{F4A45268-D2A1-4442-A164-EF59F7050769}" xr6:coauthVersionLast="36" xr6:coauthVersionMax="36" xr10:uidLastSave="{00000000-0000-0000-0000-000000000000}"/>
  <bookViews>
    <workbookView xWindow="0" yWindow="0" windowWidth="19920" windowHeight="9105" activeTab="3" xr2:uid="{1C212639-82A5-413C-8413-08ED81218F4B}"/>
  </bookViews>
  <sheets>
    <sheet name="ESPECIAL" sheetId="2" r:id="rId1"/>
    <sheet name="COLECTORA (USD)" sheetId="8" r:id="rId2"/>
    <sheet name="colectora" sheetId="7" r:id="rId3"/>
    <sheet name="FONDO 100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4" l="1"/>
  <c r="G18" i="7"/>
  <c r="G212" i="2" l="1"/>
  <c r="G12" i="7" l="1"/>
  <c r="G13" i="7" s="1"/>
  <c r="G14" i="7" s="1"/>
  <c r="G15" i="7" s="1"/>
  <c r="G16" i="7" s="1"/>
  <c r="E17" i="7"/>
  <c r="I5" i="7" l="1"/>
  <c r="I6" i="7" s="1"/>
  <c r="I7" i="7" s="1"/>
  <c r="I10" i="7" s="1"/>
  <c r="E50" i="4" l="1"/>
  <c r="F50" i="4" l="1"/>
  <c r="E211" i="2" l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F211" i="2" l="1"/>
  <c r="F17" i="7" l="1"/>
  <c r="E12" i="8" l="1"/>
  <c r="G10" i="4" l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1" i="4" l="1"/>
  <c r="G52" i="4" s="1"/>
  <c r="G53" i="4" s="1"/>
  <c r="G54" i="4" s="1"/>
  <c r="F12" i="8"/>
  <c r="G11" i="8" l="1"/>
  <c r="G13" i="8" s="1"/>
  <c r="M11" i="7" l="1"/>
  <c r="G11" i="7" l="1"/>
</calcChain>
</file>

<file path=xl/sharedStrings.xml><?xml version="1.0" encoding="utf-8"?>
<sst xmlns="http://schemas.openxmlformats.org/spreadsheetml/2006/main" count="498" uniqueCount="210">
  <si>
    <t>CUENTA COLECTORA DE RECURSOS PROPIOS CTA No 010-252470-0</t>
  </si>
  <si>
    <t>Fecha</t>
  </si>
  <si>
    <t>Ck No/ Tranf</t>
  </si>
  <si>
    <t>CUENTA ESPECIAL  CTA No 010-500117-1</t>
  </si>
  <si>
    <t>Balance</t>
  </si>
  <si>
    <t>CUENTA FONDO 100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</si>
  <si>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</si>
  <si>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</si>
  <si>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</si>
  <si>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</si>
  <si>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</si>
  <si>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pag No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</si>
  <si>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</si>
  <si>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</si>
  <si>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</si>
  <si>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</si>
  <si>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</si>
  <si>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</si>
  <si>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</si>
  <si>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TOTAL </t>
  </si>
  <si>
    <t>TOTAL</t>
  </si>
  <si>
    <t>Jorge Moronta Pérez</t>
  </si>
  <si>
    <t xml:space="preserve">Jorge Moronta </t>
  </si>
  <si>
    <t>Amauris Castillo C</t>
  </si>
  <si>
    <t xml:space="preserve">Técnico </t>
  </si>
  <si>
    <t>INGRESOS Y EGRESOS MES DE JUNIO 2026</t>
  </si>
  <si>
    <t>Balance al 31/05/2026</t>
  </si>
  <si>
    <t>BALANCE AL 30 DE JUNIO 2026 CUENTA ESPECIAL</t>
  </si>
  <si>
    <t>INGRESOS Y EGRESOS  MES DE JUNIO 2026</t>
  </si>
  <si>
    <t>BALANCE AL 30 JUNIO DE 2026 CUENTA RECURSOS PROPIOS (USD)</t>
  </si>
  <si>
    <t>BALANCE AL 30 DE JUNIO 2026 CUENTA COLECTORA RECURSOS PROPIOS</t>
  </si>
  <si>
    <t xml:space="preserve">Balance al 31/05/2026 </t>
  </si>
  <si>
    <t>BALANCE AL 30 DE JUNIO  2026 DEL FONDO 100</t>
  </si>
  <si>
    <t xml:space="preserve">INGRESO POR TRANSFERENCIA </t>
  </si>
  <si>
    <t>l</t>
  </si>
  <si>
    <t>LOTE 095</t>
  </si>
  <si>
    <t xml:space="preserve">TARJETA DE CRÉDITO </t>
  </si>
  <si>
    <t>RETENCIÓN 2.5% DE COBRO TC</t>
  </si>
  <si>
    <t>RETENCIÓN 2.5% DE COBRO TC (SANTIAGO)</t>
  </si>
  <si>
    <t>LIBR 769</t>
  </si>
  <si>
    <t>SUPERINTENDENCIA DE SEGUROS (INCENTIVO POR REND. INDIVIDUAL.  COORSP. 2025)</t>
  </si>
  <si>
    <t>LIBR 771</t>
  </si>
  <si>
    <t>SUPERINTENDENCIA DE SEGUROS (INCENTIVO POR REND. INDIVIDUAL.  COORSP AL PERS. INACTIVO. 2025)</t>
  </si>
  <si>
    <t>LIBR 773</t>
  </si>
  <si>
    <t>SUPERINTENDENCIA DE SEGUROS (INCENTIVO POR REND. ADICIONAL A SERVIDORES DE CARRERA COORSP. 2025)</t>
  </si>
  <si>
    <t>I</t>
  </si>
  <si>
    <t>DEPÓSITO</t>
  </si>
  <si>
    <t>LOTE 096</t>
  </si>
  <si>
    <t>LOTE 150</t>
  </si>
  <si>
    <t>TARJETA DE CRÉDITO  (SANTIAGO)</t>
  </si>
  <si>
    <t xml:space="preserve">PAGO SERVICIOS CARDNET </t>
  </si>
  <si>
    <t>PAGO SERVICIOS CARDNET SANTIAGO</t>
  </si>
  <si>
    <t>LOTE 097</t>
  </si>
  <si>
    <t>LOTE 151</t>
  </si>
  <si>
    <t xml:space="preserve">RENOVACION Y EXPEDICIÓN DE LICENCIA </t>
  </si>
  <si>
    <t>CARGOS BANCARIOS 0.15%, CHEQUES PAGADOS</t>
  </si>
  <si>
    <t>LOTE 098</t>
  </si>
  <si>
    <t>COMISIÓN POR TRANSFERENCIA DE FONDOS</t>
  </si>
  <si>
    <t>LIBR 714</t>
  </si>
  <si>
    <t>LIBR 716</t>
  </si>
  <si>
    <t>LIBR 717</t>
  </si>
  <si>
    <t>LIBR 722</t>
  </si>
  <si>
    <t>LIBR 738</t>
  </si>
  <si>
    <t>LIBR 726</t>
  </si>
  <si>
    <t>LIBR 744</t>
  </si>
  <si>
    <t>SERVICIOS E INSTALACIONES TECNICAS SA</t>
  </si>
  <si>
    <t xml:space="preserve">HYL, SA </t>
  </si>
  <si>
    <t xml:space="preserve">NEXT DOMINICANA, SA </t>
  </si>
  <si>
    <t>COMPAÑÍA DOMINICANA DE TELEFONOS C POR A</t>
  </si>
  <si>
    <t xml:space="preserve">JORGE GABRIEL CASTILLO MARTINEZ  </t>
  </si>
  <si>
    <t xml:space="preserve">ANGELNEFTALIS BERTRE ENCARNACION </t>
  </si>
  <si>
    <t>LOTE 099</t>
  </si>
  <si>
    <t>LOTE 152</t>
  </si>
  <si>
    <t>INGRESO PARA CUBRIR EL PAGO DE REMUNERACIONES Y PAGO A PROVEEDORES</t>
  </si>
  <si>
    <t>LIBR 736</t>
  </si>
  <si>
    <t>LIBR 739</t>
  </si>
  <si>
    <t>LIBR 740</t>
  </si>
  <si>
    <t>AYUNTAMIENTO DEL DISTRITO NACIONAL</t>
  </si>
  <si>
    <t>HUMANO SEGUROS S A</t>
  </si>
  <si>
    <t>LOTE 100</t>
  </si>
  <si>
    <t>LOTE 154</t>
  </si>
  <si>
    <t xml:space="preserve">REINTEGRO AL SEÑOR JAVIER VASQUEZ POR CUENTA CERRADA </t>
  </si>
  <si>
    <t>LOTE 101</t>
  </si>
  <si>
    <t>LIBR 748</t>
  </si>
  <si>
    <t xml:space="preserve">CORPORACION DEL ACUEDUCTO Y ACANTERILLADO  DE SANTO DOMINGO </t>
  </si>
  <si>
    <t>LIBR 749</t>
  </si>
  <si>
    <t>LOTE 102</t>
  </si>
  <si>
    <t>LOTE 155</t>
  </si>
  <si>
    <t>BANCO DE RESERVA DE LA REP. DOM. BANCO SERVICIOS MULTIPLES SA</t>
  </si>
  <si>
    <t>LIBR 796</t>
  </si>
  <si>
    <t>LOTE 103</t>
  </si>
  <si>
    <t>LOTE 156</t>
  </si>
  <si>
    <t>SUPERITENDENCIA DE SEGUROS(CHEQUES)</t>
  </si>
  <si>
    <t>LIBR 767</t>
  </si>
  <si>
    <t>RAMIREZ &amp; MOJICA ENVOY PACK COUIER EXPRESS.SRL</t>
  </si>
  <si>
    <t>LOTE 104</t>
  </si>
  <si>
    <t>LOTE 157</t>
  </si>
  <si>
    <t>LIBR798</t>
  </si>
  <si>
    <t>OFFITEK, SRL</t>
  </si>
  <si>
    <t>LIBR 758</t>
  </si>
  <si>
    <t>PLANETA AZUL, SA</t>
  </si>
  <si>
    <t>LIBR 777</t>
  </si>
  <si>
    <t>EMPRESA DISTRIBUIDORA DE ELETRICIDAD DEL ESTE S A</t>
  </si>
  <si>
    <t>LIBR 778</t>
  </si>
  <si>
    <t>LIBR 779</t>
  </si>
  <si>
    <t>LOTE 105</t>
  </si>
  <si>
    <t>LOTE 158</t>
  </si>
  <si>
    <t>AURA MASSIEL CRUZ UREÑA</t>
  </si>
  <si>
    <t>LOTE 106</t>
  </si>
  <si>
    <t>LOTE 107</t>
  </si>
  <si>
    <t>LOTE 161</t>
  </si>
  <si>
    <t>LOTE 160</t>
  </si>
  <si>
    <t xml:space="preserve">FRANCISCO EDUARDOCAMPOS ALVAREZ </t>
  </si>
  <si>
    <t>LIBR 809</t>
  </si>
  <si>
    <t>LIBR 811</t>
  </si>
  <si>
    <t>LIBR 813</t>
  </si>
  <si>
    <t>LIBR 815</t>
  </si>
  <si>
    <t>SUPERINTENDENCIA DE SEGUROS (VACACIONES NO DISFRUTADAS )</t>
  </si>
  <si>
    <t>SUPERINTENDENCIA DE SEGUROS (PRESTACIONES ECONOMICAS )</t>
  </si>
  <si>
    <t>SUPERINTENDENCIA DE SEGUROS (HORAS EXTRAS MAYO )</t>
  </si>
  <si>
    <t>SUPERINTENDENCIA DE SEGUROS (HORAS EXTRAS ABRIL )</t>
  </si>
  <si>
    <t>LOTE 108</t>
  </si>
  <si>
    <t>LOTE 162</t>
  </si>
  <si>
    <t>LIBR 817</t>
  </si>
  <si>
    <t>LIBR 887</t>
  </si>
  <si>
    <t>SUPERINTENDENCIA DE SEGUROS (VIATICOS DENTRO DEL PAIS MARZO,ABRIL,MAYO )</t>
  </si>
  <si>
    <t>SUPERINTENDENCIA DE SEGUROS (NOMINA  DEL PERSONAL FIJO JUNIO )</t>
  </si>
  <si>
    <t>LOTE 109</t>
  </si>
  <si>
    <t>LOTE 163</t>
  </si>
  <si>
    <t>LIBR 881</t>
  </si>
  <si>
    <t>LIBR 894</t>
  </si>
  <si>
    <t>LIBR 896</t>
  </si>
  <si>
    <t>SUPERINTENDENCIA DE SEGUROS (NÓMINA  PERSONAL TEMPORAL JUNIO)</t>
  </si>
  <si>
    <t>SUPERINTENDENCIA DE SEGUROS (NÓMINA  COMPESACIÓN MILITAR JUNIO)</t>
  </si>
  <si>
    <t>SUPERINTENDENCIA DE SEGUROS (NÓMINA  VÍA PENSIÓN JUNIO)</t>
  </si>
  <si>
    <t>LOTE 110</t>
  </si>
  <si>
    <t>LOTE 164</t>
  </si>
  <si>
    <t>LOTE 111</t>
  </si>
  <si>
    <t>LOTE 165</t>
  </si>
  <si>
    <t>INGRESO POR ARREDAMIENTO DE SOLAR (JUNIO)</t>
  </si>
  <si>
    <t>SUPERITENDENCIA DE SEGUROS (CHEQUES)</t>
  </si>
  <si>
    <t>MILAGROS DE JESÚS VASQUEZ GUTIERREZ</t>
  </si>
  <si>
    <t>LOTE 112</t>
  </si>
  <si>
    <t>LOTE 166</t>
  </si>
  <si>
    <t>FELIX MARIO MOLINA SUAZO</t>
  </si>
  <si>
    <t xml:space="preserve">ROBERTO ANTONIO LORA SOLIS </t>
  </si>
  <si>
    <t>NULO</t>
  </si>
  <si>
    <t xml:space="preserve">ROBINSON IVAN DIAZ PERALTA </t>
  </si>
  <si>
    <t xml:space="preserve">SANTIAGO ANTONIO NOVA VOLQUEZ </t>
  </si>
  <si>
    <t xml:space="preserve">CARLOS JOSE DE JESUS MENA </t>
  </si>
  <si>
    <t>FRANCISCO ALBERTO OZUNA SUGILIO</t>
  </si>
  <si>
    <t xml:space="preserve">JUAN CARLOS PEÑA GAVINO </t>
  </si>
  <si>
    <t xml:space="preserve">AUGUSTO BLADIMIR GARCIA SALAS </t>
  </si>
  <si>
    <t xml:space="preserve">HECTOR DARIO MINIER </t>
  </si>
  <si>
    <t>OSCAR DELFIN JIMENEZ GUSMAN</t>
  </si>
  <si>
    <t xml:space="preserve">HERIBERTO ESTEBAN PARRA SORIANO </t>
  </si>
  <si>
    <t>BACILIO MANCEBO CRISPIN</t>
  </si>
  <si>
    <t xml:space="preserve">NICOLAS GARCIA  DIAZ </t>
  </si>
  <si>
    <t xml:space="preserve">EDDY FLORIAN CUEVAS </t>
  </si>
  <si>
    <t xml:space="preserve">ANGEL DE JESUS MARIÑEZ AQUINO </t>
  </si>
  <si>
    <t xml:space="preserve">RAYMUNDO HILARIO LORA UREÑA </t>
  </si>
  <si>
    <t xml:space="preserve">YUDELKA PAMELA MEDINA PINEDA </t>
  </si>
  <si>
    <t xml:space="preserve">KEUDY DE JESUS RAMIREZ PEÑA </t>
  </si>
  <si>
    <t xml:space="preserve">CARLOS MIGUEL ESTRELLA TAVARES </t>
  </si>
  <si>
    <t xml:space="preserve">JONATHAN MANUEL ADAMES POLANCO </t>
  </si>
  <si>
    <t>DANEURI REYES AMANCIO</t>
  </si>
  <si>
    <t xml:space="preserve">OSCAR EDUARDO DE LOS SANTOS CABRAL </t>
  </si>
  <si>
    <t xml:space="preserve">TEOFILO  SANTANA MERCEDES </t>
  </si>
  <si>
    <t xml:space="preserve">RADY MONTOLI SANCHEZ </t>
  </si>
  <si>
    <t>JOSE FIGUEROA GARCIA</t>
  </si>
  <si>
    <r>
      <t xml:space="preserve">INGRESO POR CHEQUES ANULADOS </t>
    </r>
    <r>
      <rPr>
        <b/>
        <sz val="11"/>
        <color theme="1"/>
        <rFont val="Calibri"/>
        <family val="2"/>
        <scheme val="minor"/>
      </rPr>
      <t>(57933 Y 57935</t>
    </r>
    <r>
      <rPr>
        <sz val="11"/>
        <color theme="1"/>
        <rFont val="Calibri"/>
        <family val="2"/>
        <scheme val="minor"/>
      </rPr>
      <t>)</t>
    </r>
  </si>
  <si>
    <t>LIBR 834</t>
  </si>
  <si>
    <t>OFICINA DE COORDINACION PRESIDENCIAL</t>
  </si>
  <si>
    <t>LIBR 827</t>
  </si>
  <si>
    <t>LIBR 831</t>
  </si>
  <si>
    <t>LIBR 832</t>
  </si>
  <si>
    <t>LIBR 833</t>
  </si>
  <si>
    <t>LIBR 836</t>
  </si>
  <si>
    <t>LIBR 842</t>
  </si>
  <si>
    <t xml:space="preserve">TROPIGAS DOMINICANA,SRL </t>
  </si>
  <si>
    <t xml:space="preserve">SEGURO NACIONAL DE SALUD </t>
  </si>
  <si>
    <t>ALTICE DOMINICANA, SA</t>
  </si>
  <si>
    <t>TONER DEPOT MULTISERVICIOS EORG, SRL</t>
  </si>
  <si>
    <t xml:space="preserve">OBELCA, SRL </t>
  </si>
  <si>
    <t>LOTE 113</t>
  </si>
  <si>
    <t>LOTE 167</t>
  </si>
  <si>
    <t>JULIO CÉSAR VALENTÍN JIMINIÁN</t>
  </si>
  <si>
    <t>LIBR 856</t>
  </si>
  <si>
    <t>LIBR 846</t>
  </si>
  <si>
    <t>LIBR 847</t>
  </si>
  <si>
    <t xml:space="preserve">DAVID BREA GONZALEZ </t>
  </si>
  <si>
    <t xml:space="preserve">HANLEY VISMAL TAVERAS ALMONTE </t>
  </si>
  <si>
    <t xml:space="preserve">GERINERDO FURCAL ROSADO </t>
  </si>
  <si>
    <t xml:space="preserve">SANTIAGO BELTRE SEVERINO </t>
  </si>
  <si>
    <t xml:space="preserve">RODELIN DE OLEO ADAMES </t>
  </si>
  <si>
    <t xml:space="preserve">SOLIVIANKIS MIGUEL PINEDA LUCIANO </t>
  </si>
  <si>
    <t xml:space="preserve">CLICKTECK,SRL </t>
  </si>
  <si>
    <t>LOTE 114</t>
  </si>
  <si>
    <t>LOTE 168</t>
  </si>
  <si>
    <t>LOTE 115</t>
  </si>
  <si>
    <t>LOTE 169</t>
  </si>
  <si>
    <t xml:space="preserve">COMISIÓN POR SERVICIO REALIZADO </t>
  </si>
  <si>
    <t>LIBR 865</t>
  </si>
  <si>
    <t>EMPRESA DE SERVICIOS MULTIPLES ABREGONZA, SRL</t>
  </si>
  <si>
    <t>LIBR 867</t>
  </si>
  <si>
    <t>LIBR 908</t>
  </si>
  <si>
    <t>EDITORA HOY, SAS</t>
  </si>
  <si>
    <t xml:space="preserve">CONSORCIO DE TARJETAS DOMINICANAS, S.A </t>
  </si>
  <si>
    <r>
      <t>RENOV. DE LICENCIA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(CHEQUES)</t>
    </r>
  </si>
  <si>
    <t xml:space="preserve">WELINGTON ACEVEDO ACEVEDO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</si>
</sst>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1" xfId="1" applyFont="1" applyFill="1" applyBorder="1"/>
    <xf numFmtId="43" fontId="5" fillId="0" borderId="3" xfId="1" applyFont="1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43" fontId="0" fillId="4" borderId="3" xfId="0" applyNumberFormat="1" applyFill="1" applyBorder="1"/>
    <xf numFmtId="0" fontId="0" fillId="4" borderId="0" xfId="0" applyFill="1"/>
    <xf numFmtId="43" fontId="5" fillId="4" borderId="3" xfId="1" applyFont="1" applyFill="1" applyBorder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43" fontId="6" fillId="4" borderId="0" xfId="1" applyFon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0" fillId="0" borderId="2" xfId="0" applyNumberFormat="1" applyFill="1" applyBorder="1" applyAlignment="1">
      <alignment horizontal="center" vertical="center"/>
    </xf>
    <xf numFmtId="0" fontId="0" fillId="3" borderId="0" xfId="0" applyFill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43" fontId="0" fillId="4" borderId="0" xfId="1" applyFont="1" applyFill="1" applyBorder="1"/>
    <xf numFmtId="4" fontId="0" fillId="4" borderId="0" xfId="0" applyNumberFormat="1" applyFill="1"/>
    <xf numFmtId="43" fontId="6" fillId="0" borderId="3" xfId="1" applyFont="1" applyBorder="1"/>
    <xf numFmtId="43" fontId="0" fillId="4" borderId="0" xfId="0" applyNumberFormat="1" applyFill="1" applyBorder="1"/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0" fillId="0" borderId="1" xfId="0" applyFont="1" applyFill="1" applyBorder="1" applyAlignment="1">
      <alignment horizont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43" fontId="6" fillId="4" borderId="3" xfId="0" applyNumberFormat="1" applyFont="1" applyFill="1" applyBorder="1"/>
    <xf numFmtId="43" fontId="0" fillId="0" borderId="0" xfId="0" applyNumberFormat="1" applyFill="1" applyBorder="1"/>
    <xf numFmtId="43" fontId="6" fillId="0" borderId="0" xfId="0" applyNumberFormat="1" applyFont="1" applyFill="1" applyBorder="1"/>
    <xf numFmtId="14" fontId="0" fillId="0" borderId="0" xfId="0" applyNumberFormat="1"/>
    <xf numFmtId="43" fontId="6" fillId="0" borderId="3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  <xf numFmtId="43" fontId="6" fillId="4" borderId="0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57150</xdr:rowOff>
    </xdr:from>
    <xdr:to>
      <xdr:col>3</xdr:col>
      <xdr:colOff>4410075</xdr:colOff>
      <xdr:row>4</xdr:row>
      <xdr:rowOff>171450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64C97202-1645-459E-B77C-CCC503E13D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57150"/>
          <a:ext cx="33051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24"/>
  <sheetViews>
    <sheetView topLeftCell="A196" zoomScaleNormal="100" workbookViewId="0">
      <selection activeCell="G223" sqref="G223"/>
    </sheetView>
  </sheetViews>
  <sheetFormatPr baseColWidth="10" defaultRowHeight="15" x14ac:dyDescent="0.25"/>
  <cols>
    <col min="1" max="1" width="0.42578125" customWidth="1"/>
    <col min="2" max="2" width="12.85546875" customWidth="1"/>
    <col min="3" max="3" width="11.28515625" customWidth="1"/>
    <col min="4" max="4" width="63.28515625" customWidth="1"/>
    <col min="5" max="5" width="15.85546875" customWidth="1"/>
    <col min="6" max="6" width="14.42578125" customWidth="1"/>
    <col min="7" max="7" width="19" customWidth="1"/>
    <col min="8" max="8" width="13.140625" bestFit="1" customWidth="1"/>
    <col min="9" max="9" width="15.5703125" customWidth="1"/>
    <col min="10" max="10" width="3.28515625" customWidth="1"/>
    <col min="11" max="11" width="12.28515625" bestFit="1" customWidth="1"/>
    <col min="12" max="12" width="14.140625" bestFit="1" customWidth="1"/>
  </cols>
  <sheetData>
    <row r="1" spans="1:9" x14ac:dyDescent="0.25">
      <c r="G1" s="69"/>
    </row>
    <row r="9" spans="1:9" ht="18.75" x14ac:dyDescent="0.3">
      <c r="A9" s="84" t="s">
        <v>3</v>
      </c>
      <c r="B9" s="84"/>
      <c r="C9" s="84"/>
      <c r="D9" s="84"/>
      <c r="E9" s="84"/>
      <c r="F9" s="84"/>
      <c r="G9" s="84"/>
    </row>
    <row r="10" spans="1:9" s="3" customFormat="1" ht="18.75" x14ac:dyDescent="0.3">
      <c r="A10" s="84" t="s">
        <v>25</v>
      </c>
      <c r="B10" s="84"/>
      <c r="C10" s="84"/>
      <c r="D10" s="84"/>
      <c r="E10" s="84"/>
      <c r="F10" s="84"/>
      <c r="G10" s="84"/>
    </row>
    <row r="11" spans="1:9" s="3" customFormat="1" ht="15.75" thickBot="1" x14ac:dyDescent="0.3">
      <c r="A11"/>
      <c r="B11"/>
      <c r="C11"/>
      <c r="D11"/>
      <c r="E11"/>
      <c r="F11"/>
      <c r="G11" s="20" t="s">
        <v>10</v>
      </c>
    </row>
    <row r="12" spans="1:9" s="3" customFormat="1" ht="15.75" x14ac:dyDescent="0.25">
      <c r="A12"/>
      <c r="B12" s="4" t="s">
        <v>1</v>
      </c>
      <c r="C12" s="5" t="s">
        <v>2</v>
      </c>
      <c r="D12" s="5" t="s">
        <v>14</v>
      </c>
      <c r="E12" s="5" t="s">
        <v>15</v>
      </c>
      <c r="F12" s="5" t="s">
        <v>16</v>
      </c>
      <c r="G12" s="6" t="s">
        <v>4</v>
      </c>
    </row>
    <row r="13" spans="1:9" s="3" customFormat="1" ht="15.75" x14ac:dyDescent="0.25">
      <c r="B13" s="37"/>
      <c r="C13" s="9"/>
      <c r="D13" s="9" t="s">
        <v>26</v>
      </c>
      <c r="E13" s="71"/>
      <c r="F13" s="9"/>
      <c r="G13" s="70">
        <v>34627827.340000004</v>
      </c>
      <c r="H13" s="69"/>
    </row>
    <row r="14" spans="1:9" s="3" customFormat="1" ht="15.75" x14ac:dyDescent="0.25">
      <c r="B14" s="22">
        <v>46174</v>
      </c>
      <c r="C14" s="7" t="s">
        <v>34</v>
      </c>
      <c r="D14" s="1" t="s">
        <v>33</v>
      </c>
      <c r="E14" s="28"/>
      <c r="F14" s="28">
        <v>8000</v>
      </c>
      <c r="G14" s="21">
        <f>G13+F14-E14</f>
        <v>34635827.340000004</v>
      </c>
      <c r="I14" s="47"/>
    </row>
    <row r="15" spans="1:9" s="34" customFormat="1" ht="15.75" x14ac:dyDescent="0.25">
      <c r="A15" s="3"/>
      <c r="B15" s="36">
        <v>46174</v>
      </c>
      <c r="C15" s="27" t="s">
        <v>35</v>
      </c>
      <c r="D15" s="31" t="s">
        <v>36</v>
      </c>
      <c r="E15" s="28"/>
      <c r="F15" s="28">
        <v>60000</v>
      </c>
      <c r="G15" s="21">
        <f t="shared" ref="G15:G78" si="0">G14+F15-E15</f>
        <v>34695827.340000004</v>
      </c>
      <c r="H15" s="41"/>
      <c r="I15" s="64"/>
    </row>
    <row r="16" spans="1:9" s="34" customFormat="1" ht="15.75" x14ac:dyDescent="0.25">
      <c r="A16" s="3"/>
      <c r="B16" s="36">
        <v>46174</v>
      </c>
      <c r="C16" s="27" t="s">
        <v>34</v>
      </c>
      <c r="D16" s="31" t="s">
        <v>37</v>
      </c>
      <c r="E16" s="28">
        <v>350</v>
      </c>
      <c r="F16" s="28"/>
      <c r="G16" s="21">
        <f t="shared" si="0"/>
        <v>34695477.340000004</v>
      </c>
      <c r="H16" s="41"/>
      <c r="I16" s="64"/>
    </row>
    <row r="17" spans="1:11" s="34" customFormat="1" ht="15.75" x14ac:dyDescent="0.25">
      <c r="A17" s="3"/>
      <c r="B17" s="36">
        <v>46174</v>
      </c>
      <c r="C17" s="27" t="s">
        <v>34</v>
      </c>
      <c r="D17" s="31" t="s">
        <v>38</v>
      </c>
      <c r="E17" s="28">
        <v>25</v>
      </c>
      <c r="F17" s="28"/>
      <c r="G17" s="21">
        <f t="shared" si="0"/>
        <v>34695452.340000004</v>
      </c>
      <c r="H17" s="41"/>
      <c r="I17" s="64"/>
    </row>
    <row r="18" spans="1:11" s="34" customFormat="1" ht="15.75" x14ac:dyDescent="0.25">
      <c r="A18" s="3"/>
      <c r="B18" s="36">
        <v>46175</v>
      </c>
      <c r="C18" s="27" t="s">
        <v>45</v>
      </c>
      <c r="D18" s="1" t="s">
        <v>33</v>
      </c>
      <c r="E18" s="28"/>
      <c r="F18" s="28">
        <v>1000</v>
      </c>
      <c r="G18" s="21">
        <f t="shared" si="0"/>
        <v>34696452.340000004</v>
      </c>
      <c r="H18" s="41"/>
      <c r="I18" s="64"/>
    </row>
    <row r="19" spans="1:11" s="34" customFormat="1" ht="15.75" x14ac:dyDescent="0.25">
      <c r="A19" s="3"/>
      <c r="B19" s="36">
        <v>46175</v>
      </c>
      <c r="C19" s="27" t="s">
        <v>45</v>
      </c>
      <c r="D19" s="31" t="s">
        <v>46</v>
      </c>
      <c r="E19" s="28"/>
      <c r="F19" s="28">
        <v>7000</v>
      </c>
      <c r="G19" s="21">
        <f t="shared" si="0"/>
        <v>34703452.340000004</v>
      </c>
      <c r="H19" s="41"/>
      <c r="I19" s="64"/>
    </row>
    <row r="20" spans="1:11" s="34" customFormat="1" ht="15.75" x14ac:dyDescent="0.25">
      <c r="B20" s="36">
        <v>46175</v>
      </c>
      <c r="C20" s="27" t="s">
        <v>47</v>
      </c>
      <c r="D20" s="31" t="s">
        <v>36</v>
      </c>
      <c r="E20" s="28"/>
      <c r="F20" s="28">
        <v>165500</v>
      </c>
      <c r="G20" s="21">
        <f t="shared" si="0"/>
        <v>34868952.340000004</v>
      </c>
      <c r="I20" s="64"/>
    </row>
    <row r="21" spans="1:11" s="34" customFormat="1" ht="15.75" x14ac:dyDescent="0.25">
      <c r="B21" s="36">
        <v>46175</v>
      </c>
      <c r="C21" s="27" t="s">
        <v>48</v>
      </c>
      <c r="D21" s="31" t="s">
        <v>49</v>
      </c>
      <c r="E21" s="28"/>
      <c r="F21" s="28">
        <v>3000</v>
      </c>
      <c r="G21" s="21">
        <f t="shared" si="0"/>
        <v>34871952.340000004</v>
      </c>
      <c r="I21" s="64"/>
    </row>
    <row r="22" spans="1:11" s="34" customFormat="1" ht="15.75" x14ac:dyDescent="0.25">
      <c r="B22" s="36">
        <v>46175</v>
      </c>
      <c r="C22" s="27" t="s">
        <v>45</v>
      </c>
      <c r="D22" s="31" t="s">
        <v>37</v>
      </c>
      <c r="E22" s="28">
        <v>1500</v>
      </c>
      <c r="F22" s="28"/>
      <c r="G22" s="21">
        <f t="shared" si="0"/>
        <v>34870452.340000004</v>
      </c>
      <c r="I22" s="64"/>
    </row>
    <row r="23" spans="1:11" s="34" customFormat="1" ht="15.75" x14ac:dyDescent="0.25">
      <c r="B23" s="36">
        <v>46175</v>
      </c>
      <c r="C23" s="27" t="s">
        <v>45</v>
      </c>
      <c r="D23" s="31" t="s">
        <v>50</v>
      </c>
      <c r="E23" s="28">
        <v>1500</v>
      </c>
      <c r="F23" s="28"/>
      <c r="G23" s="21">
        <f t="shared" si="0"/>
        <v>34868952.340000004</v>
      </c>
      <c r="I23" s="64"/>
    </row>
    <row r="24" spans="1:11" s="34" customFormat="1" ht="15.75" x14ac:dyDescent="0.25">
      <c r="B24" s="36">
        <v>46175</v>
      </c>
      <c r="C24" s="27" t="s">
        <v>45</v>
      </c>
      <c r="D24" s="31" t="s">
        <v>51</v>
      </c>
      <c r="E24" s="28">
        <v>850</v>
      </c>
      <c r="F24" s="28"/>
      <c r="G24" s="21">
        <f t="shared" si="0"/>
        <v>34868102.340000004</v>
      </c>
      <c r="I24" s="64"/>
    </row>
    <row r="25" spans="1:11" s="34" customFormat="1" ht="15.75" x14ac:dyDescent="0.25">
      <c r="B25" s="36">
        <v>46176</v>
      </c>
      <c r="C25" s="27" t="s">
        <v>45</v>
      </c>
      <c r="D25" s="1" t="s">
        <v>33</v>
      </c>
      <c r="E25" s="28"/>
      <c r="F25" s="28">
        <v>28000</v>
      </c>
      <c r="G25" s="21">
        <f t="shared" si="0"/>
        <v>34896102.340000004</v>
      </c>
      <c r="I25" s="64"/>
      <c r="J25" s="47"/>
    </row>
    <row r="26" spans="1:11" s="34" customFormat="1" ht="15.75" x14ac:dyDescent="0.25">
      <c r="B26" s="36">
        <v>46176</v>
      </c>
      <c r="C26" s="27" t="s">
        <v>52</v>
      </c>
      <c r="D26" s="31" t="s">
        <v>36</v>
      </c>
      <c r="E26" s="28"/>
      <c r="F26" s="28">
        <v>17000</v>
      </c>
      <c r="G26" s="21">
        <f t="shared" si="0"/>
        <v>34913102.340000004</v>
      </c>
      <c r="I26" s="64"/>
      <c r="K26" s="51"/>
    </row>
    <row r="27" spans="1:11" s="34" customFormat="1" ht="14.25" customHeight="1" x14ac:dyDescent="0.25">
      <c r="B27" s="36">
        <v>46176</v>
      </c>
      <c r="C27" s="27" t="s">
        <v>53</v>
      </c>
      <c r="D27" s="31" t="s">
        <v>49</v>
      </c>
      <c r="E27" s="28"/>
      <c r="F27" s="28">
        <v>5000</v>
      </c>
      <c r="G27" s="21">
        <f t="shared" si="0"/>
        <v>34918102.340000004</v>
      </c>
      <c r="I27" s="64"/>
    </row>
    <row r="28" spans="1:11" s="34" customFormat="1" ht="14.25" customHeight="1" x14ac:dyDescent="0.25">
      <c r="B28" s="36">
        <v>46176</v>
      </c>
      <c r="C28" s="27">
        <v>526207</v>
      </c>
      <c r="D28" s="31" t="s">
        <v>54</v>
      </c>
      <c r="E28" s="28"/>
      <c r="F28" s="28">
        <v>42000</v>
      </c>
      <c r="G28" s="21">
        <f t="shared" si="0"/>
        <v>34960102.340000004</v>
      </c>
      <c r="I28" s="64"/>
    </row>
    <row r="29" spans="1:11" s="34" customFormat="1" ht="15.75" x14ac:dyDescent="0.25">
      <c r="B29" s="36">
        <v>46176</v>
      </c>
      <c r="C29" s="27" t="s">
        <v>45</v>
      </c>
      <c r="D29" s="31" t="s">
        <v>37</v>
      </c>
      <c r="E29" s="28">
        <v>4137.5</v>
      </c>
      <c r="F29" s="28"/>
      <c r="G29" s="21">
        <f t="shared" si="0"/>
        <v>34955964.840000004</v>
      </c>
      <c r="I29" s="64"/>
    </row>
    <row r="30" spans="1:11" s="34" customFormat="1" ht="15.75" x14ac:dyDescent="0.25">
      <c r="B30" s="36">
        <v>46176</v>
      </c>
      <c r="C30" s="27" t="s">
        <v>45</v>
      </c>
      <c r="D30" s="31" t="s">
        <v>38</v>
      </c>
      <c r="E30" s="28">
        <v>75</v>
      </c>
      <c r="F30" s="28"/>
      <c r="G30" s="21">
        <f t="shared" si="0"/>
        <v>34955889.840000004</v>
      </c>
      <c r="I30" s="64"/>
    </row>
    <row r="31" spans="1:11" s="34" customFormat="1" ht="15.75" x14ac:dyDescent="0.25">
      <c r="B31" s="36">
        <v>46176</v>
      </c>
      <c r="C31" s="27" t="s">
        <v>45</v>
      </c>
      <c r="D31" s="32" t="s">
        <v>55</v>
      </c>
      <c r="E31" s="28">
        <v>488.25</v>
      </c>
      <c r="F31" s="28"/>
      <c r="G31" s="21">
        <f t="shared" si="0"/>
        <v>34955401.590000004</v>
      </c>
      <c r="I31" s="64"/>
    </row>
    <row r="32" spans="1:11" s="34" customFormat="1" ht="15.75" x14ac:dyDescent="0.25">
      <c r="B32" s="36">
        <v>46178</v>
      </c>
      <c r="C32" s="27" t="s">
        <v>45</v>
      </c>
      <c r="D32" s="1" t="s">
        <v>33</v>
      </c>
      <c r="E32" s="28"/>
      <c r="F32" s="28">
        <v>105066</v>
      </c>
      <c r="G32" s="21">
        <f t="shared" si="0"/>
        <v>35060467.590000004</v>
      </c>
      <c r="I32" s="64"/>
    </row>
    <row r="33" spans="2:11" s="34" customFormat="1" ht="15.75" x14ac:dyDescent="0.25">
      <c r="B33" s="36">
        <v>46178</v>
      </c>
      <c r="C33" s="27" t="s">
        <v>45</v>
      </c>
      <c r="D33" s="31" t="s">
        <v>46</v>
      </c>
      <c r="E33" s="28"/>
      <c r="F33" s="28">
        <v>4000</v>
      </c>
      <c r="G33" s="21">
        <f t="shared" si="0"/>
        <v>35064467.590000004</v>
      </c>
      <c r="I33" s="64"/>
    </row>
    <row r="34" spans="2:11" s="34" customFormat="1" ht="15.75" x14ac:dyDescent="0.25">
      <c r="B34" s="36">
        <v>46178</v>
      </c>
      <c r="C34" s="27" t="s">
        <v>56</v>
      </c>
      <c r="D34" s="31" t="s">
        <v>36</v>
      </c>
      <c r="E34" s="28"/>
      <c r="F34" s="28">
        <v>28000</v>
      </c>
      <c r="G34" s="21">
        <f t="shared" si="0"/>
        <v>35092467.590000004</v>
      </c>
      <c r="I34" s="64"/>
    </row>
    <row r="35" spans="2:11" s="34" customFormat="1" ht="15.75" x14ac:dyDescent="0.25">
      <c r="B35" s="36">
        <v>46178</v>
      </c>
      <c r="C35" s="27" t="s">
        <v>53</v>
      </c>
      <c r="D35" s="31" t="s">
        <v>49</v>
      </c>
      <c r="E35" s="28"/>
      <c r="F35" s="28">
        <v>1000</v>
      </c>
      <c r="G35" s="21">
        <f t="shared" si="0"/>
        <v>35093467.590000004</v>
      </c>
      <c r="I35" s="64"/>
      <c r="K35" s="41"/>
    </row>
    <row r="36" spans="2:11" s="34" customFormat="1" ht="15.75" x14ac:dyDescent="0.25">
      <c r="B36" s="36">
        <v>46178</v>
      </c>
      <c r="C36" s="27" t="s">
        <v>45</v>
      </c>
      <c r="D36" s="31" t="s">
        <v>37</v>
      </c>
      <c r="E36" s="28">
        <v>425</v>
      </c>
      <c r="F36" s="28"/>
      <c r="G36" s="21">
        <f t="shared" si="0"/>
        <v>35093042.590000004</v>
      </c>
      <c r="I36" s="64"/>
      <c r="K36" s="41"/>
    </row>
    <row r="37" spans="2:11" s="34" customFormat="1" ht="15.75" x14ac:dyDescent="0.25">
      <c r="B37" s="36">
        <v>46178</v>
      </c>
      <c r="C37" s="27" t="s">
        <v>45</v>
      </c>
      <c r="D37" s="31" t="s">
        <v>38</v>
      </c>
      <c r="E37" s="28">
        <v>125</v>
      </c>
      <c r="F37" s="28"/>
      <c r="G37" s="21">
        <f t="shared" si="0"/>
        <v>35092917.590000004</v>
      </c>
      <c r="I37" s="64"/>
      <c r="J37" s="42"/>
    </row>
    <row r="38" spans="2:11" s="34" customFormat="1" ht="15.75" x14ac:dyDescent="0.25">
      <c r="B38" s="36">
        <v>46178</v>
      </c>
      <c r="C38" s="27" t="s">
        <v>45</v>
      </c>
      <c r="D38" s="32" t="s">
        <v>55</v>
      </c>
      <c r="E38" s="28">
        <v>151.65</v>
      </c>
      <c r="F38" s="28"/>
      <c r="G38" s="21">
        <f t="shared" si="0"/>
        <v>35092765.940000005</v>
      </c>
      <c r="I38" s="64"/>
    </row>
    <row r="39" spans="2:11" s="34" customFormat="1" ht="15.75" x14ac:dyDescent="0.25">
      <c r="B39" s="36">
        <v>46178</v>
      </c>
      <c r="C39" s="27" t="s">
        <v>45</v>
      </c>
      <c r="D39" s="32" t="s">
        <v>57</v>
      </c>
      <c r="E39" s="28">
        <v>399</v>
      </c>
      <c r="F39" s="28"/>
      <c r="G39" s="21">
        <f t="shared" si="0"/>
        <v>35092366.940000005</v>
      </c>
      <c r="I39" s="64"/>
    </row>
    <row r="40" spans="2:11" s="34" customFormat="1" ht="15.75" x14ac:dyDescent="0.25">
      <c r="B40" s="36">
        <v>46181</v>
      </c>
      <c r="C40" s="27" t="s">
        <v>45</v>
      </c>
      <c r="D40" s="1" t="s">
        <v>33</v>
      </c>
      <c r="E40" s="28"/>
      <c r="F40" s="28">
        <v>18000</v>
      </c>
      <c r="G40" s="21">
        <f t="shared" si="0"/>
        <v>35110366.940000005</v>
      </c>
      <c r="I40" s="64"/>
    </row>
    <row r="41" spans="2:11" s="34" customFormat="1" ht="15.75" x14ac:dyDescent="0.25">
      <c r="B41" s="36">
        <v>46181</v>
      </c>
      <c r="C41" s="27" t="s">
        <v>45</v>
      </c>
      <c r="D41" s="31" t="s">
        <v>46</v>
      </c>
      <c r="E41" s="28"/>
      <c r="F41" s="28">
        <v>9000</v>
      </c>
      <c r="G41" s="21">
        <f t="shared" si="0"/>
        <v>35119366.940000005</v>
      </c>
      <c r="I41" s="64"/>
      <c r="J41" s="42"/>
    </row>
    <row r="42" spans="2:11" s="34" customFormat="1" ht="15.75" x14ac:dyDescent="0.25">
      <c r="B42" s="36">
        <v>46181</v>
      </c>
      <c r="C42" s="27" t="s">
        <v>71</v>
      </c>
      <c r="D42" s="31" t="s">
        <v>36</v>
      </c>
      <c r="E42" s="28"/>
      <c r="F42" s="28">
        <v>11000</v>
      </c>
      <c r="G42" s="21">
        <f t="shared" si="0"/>
        <v>35130366.940000005</v>
      </c>
      <c r="I42" s="64"/>
      <c r="J42" s="42"/>
    </row>
    <row r="43" spans="2:11" s="34" customFormat="1" ht="15.75" x14ac:dyDescent="0.25">
      <c r="B43" s="36">
        <v>46181</v>
      </c>
      <c r="C43" s="27" t="s">
        <v>72</v>
      </c>
      <c r="D43" s="31" t="s">
        <v>49</v>
      </c>
      <c r="E43" s="28"/>
      <c r="F43" s="28">
        <v>1000</v>
      </c>
      <c r="G43" s="21">
        <f t="shared" si="0"/>
        <v>35131366.940000005</v>
      </c>
      <c r="I43" s="41"/>
    </row>
    <row r="44" spans="2:11" s="34" customFormat="1" ht="15.75" x14ac:dyDescent="0.25">
      <c r="B44" s="36">
        <v>46181</v>
      </c>
      <c r="C44" s="27" t="s">
        <v>45</v>
      </c>
      <c r="D44" s="31" t="s">
        <v>37</v>
      </c>
      <c r="E44" s="28">
        <v>700</v>
      </c>
      <c r="F44" s="28"/>
      <c r="G44" s="21">
        <f t="shared" si="0"/>
        <v>35130666.940000005</v>
      </c>
      <c r="I44" s="42"/>
    </row>
    <row r="45" spans="2:11" s="34" customFormat="1" ht="15.75" x14ac:dyDescent="0.25">
      <c r="B45" s="36">
        <v>46181</v>
      </c>
      <c r="C45" s="27" t="s">
        <v>45</v>
      </c>
      <c r="D45" s="31" t="s">
        <v>38</v>
      </c>
      <c r="E45" s="28">
        <v>25</v>
      </c>
      <c r="F45" s="28"/>
      <c r="G45" s="21">
        <f t="shared" si="0"/>
        <v>35130641.940000005</v>
      </c>
      <c r="I45" s="42"/>
    </row>
    <row r="46" spans="2:11" s="34" customFormat="1" ht="15.75" x14ac:dyDescent="0.25">
      <c r="B46" s="36">
        <v>46181</v>
      </c>
      <c r="C46" s="27" t="s">
        <v>45</v>
      </c>
      <c r="D46" s="32" t="s">
        <v>55</v>
      </c>
      <c r="E46" s="28">
        <v>756.51</v>
      </c>
      <c r="F46" s="28"/>
      <c r="G46" s="21">
        <f t="shared" si="0"/>
        <v>35129885.430000007</v>
      </c>
    </row>
    <row r="47" spans="2:11" s="34" customFormat="1" ht="15.75" x14ac:dyDescent="0.25">
      <c r="B47" s="36">
        <v>46182</v>
      </c>
      <c r="C47" s="27" t="s">
        <v>45</v>
      </c>
      <c r="D47" s="1" t="s">
        <v>33</v>
      </c>
      <c r="E47" s="28"/>
      <c r="F47" s="28">
        <v>134000</v>
      </c>
      <c r="G47" s="21">
        <f t="shared" si="0"/>
        <v>35263885.430000007</v>
      </c>
    </row>
    <row r="48" spans="2:11" s="34" customFormat="1" ht="15.75" x14ac:dyDescent="0.25">
      <c r="B48" s="36">
        <v>46182</v>
      </c>
      <c r="C48" s="27" t="s">
        <v>45</v>
      </c>
      <c r="D48" s="31" t="s">
        <v>46</v>
      </c>
      <c r="E48" s="28"/>
      <c r="F48" s="28">
        <v>14000</v>
      </c>
      <c r="G48" s="21">
        <f t="shared" si="0"/>
        <v>35277885.430000007</v>
      </c>
    </row>
    <row r="49" spans="2:12" s="34" customFormat="1" ht="15.75" x14ac:dyDescent="0.25">
      <c r="B49" s="36">
        <v>46182</v>
      </c>
      <c r="C49" s="27" t="s">
        <v>79</v>
      </c>
      <c r="D49" s="31" t="s">
        <v>36</v>
      </c>
      <c r="E49" s="28"/>
      <c r="F49" s="28">
        <v>9000</v>
      </c>
      <c r="G49" s="21">
        <f t="shared" si="0"/>
        <v>35286885.430000007</v>
      </c>
      <c r="I49" s="41"/>
    </row>
    <row r="50" spans="2:12" s="34" customFormat="1" ht="15.75" x14ac:dyDescent="0.25">
      <c r="B50" s="36">
        <v>46182</v>
      </c>
      <c r="C50" s="27" t="s">
        <v>80</v>
      </c>
      <c r="D50" s="31" t="s">
        <v>49</v>
      </c>
      <c r="E50" s="28"/>
      <c r="F50" s="28">
        <v>1000</v>
      </c>
      <c r="G50" s="21">
        <f t="shared" si="0"/>
        <v>35287885.430000007</v>
      </c>
    </row>
    <row r="51" spans="2:12" s="34" customFormat="1" ht="15.75" x14ac:dyDescent="0.25">
      <c r="B51" s="36">
        <v>46182</v>
      </c>
      <c r="C51" s="27" t="s">
        <v>45</v>
      </c>
      <c r="D51" s="31" t="s">
        <v>37</v>
      </c>
      <c r="E51" s="28">
        <v>275</v>
      </c>
      <c r="F51" s="28"/>
      <c r="G51" s="21">
        <f t="shared" si="0"/>
        <v>35287610.430000007</v>
      </c>
      <c r="I51" s="42"/>
      <c r="J51" s="42"/>
    </row>
    <row r="52" spans="2:12" s="34" customFormat="1" ht="15.75" x14ac:dyDescent="0.25">
      <c r="B52" s="36">
        <v>46182</v>
      </c>
      <c r="C52" s="27" t="s">
        <v>45</v>
      </c>
      <c r="D52" s="31" t="s">
        <v>38</v>
      </c>
      <c r="E52" s="28">
        <v>25</v>
      </c>
      <c r="F52" s="28"/>
      <c r="G52" s="21">
        <f t="shared" si="0"/>
        <v>35287585.430000007</v>
      </c>
    </row>
    <row r="53" spans="2:12" s="34" customFormat="1" ht="15.75" x14ac:dyDescent="0.25">
      <c r="B53" s="36">
        <v>46182</v>
      </c>
      <c r="C53" s="27" t="s">
        <v>45</v>
      </c>
      <c r="D53" s="32" t="s">
        <v>55</v>
      </c>
      <c r="E53" s="28">
        <v>223.65</v>
      </c>
      <c r="F53" s="28"/>
      <c r="G53" s="21">
        <f t="shared" si="0"/>
        <v>35287361.780000009</v>
      </c>
    </row>
    <row r="54" spans="2:12" s="34" customFormat="1" ht="15.75" x14ac:dyDescent="0.25">
      <c r="B54" s="36">
        <v>46183</v>
      </c>
      <c r="C54" s="27" t="s">
        <v>45</v>
      </c>
      <c r="D54" s="1" t="s">
        <v>33</v>
      </c>
      <c r="E54" s="28"/>
      <c r="F54" s="28">
        <v>138500</v>
      </c>
      <c r="G54" s="21">
        <f t="shared" si="0"/>
        <v>35425861.780000009</v>
      </c>
    </row>
    <row r="55" spans="2:12" s="34" customFormat="1" ht="15.75" x14ac:dyDescent="0.25">
      <c r="B55" s="36">
        <v>46183</v>
      </c>
      <c r="C55" s="27" t="s">
        <v>45</v>
      </c>
      <c r="D55" s="31" t="s">
        <v>46</v>
      </c>
      <c r="E55" s="28"/>
      <c r="F55" s="28">
        <v>2000</v>
      </c>
      <c r="G55" s="21">
        <f t="shared" si="0"/>
        <v>35427861.780000009</v>
      </c>
    </row>
    <row r="56" spans="2:12" s="34" customFormat="1" ht="15.75" x14ac:dyDescent="0.25">
      <c r="B56" s="36">
        <v>46183</v>
      </c>
      <c r="C56" s="27" t="s">
        <v>82</v>
      </c>
      <c r="D56" s="31" t="s">
        <v>36</v>
      </c>
      <c r="E56" s="28"/>
      <c r="F56" s="28">
        <v>5000</v>
      </c>
      <c r="G56" s="21">
        <f t="shared" si="0"/>
        <v>35432861.780000009</v>
      </c>
      <c r="I56" s="42"/>
    </row>
    <row r="57" spans="2:12" s="34" customFormat="1" ht="15.75" x14ac:dyDescent="0.25">
      <c r="B57" s="36">
        <v>46183</v>
      </c>
      <c r="C57" s="27">
        <v>5515093</v>
      </c>
      <c r="D57" s="31" t="s">
        <v>208</v>
      </c>
      <c r="E57" s="28"/>
      <c r="F57" s="28">
        <v>4000</v>
      </c>
      <c r="G57" s="21">
        <f t="shared" si="0"/>
        <v>35436861.780000009</v>
      </c>
    </row>
    <row r="58" spans="2:12" s="34" customFormat="1" ht="15.75" x14ac:dyDescent="0.25">
      <c r="B58" s="36">
        <v>46183</v>
      </c>
      <c r="C58" s="27" t="s">
        <v>45</v>
      </c>
      <c r="D58" s="31" t="s">
        <v>37</v>
      </c>
      <c r="E58" s="28">
        <v>225</v>
      </c>
      <c r="F58" s="28"/>
      <c r="G58" s="21">
        <f t="shared" si="0"/>
        <v>35436636.780000009</v>
      </c>
      <c r="I58" s="49"/>
      <c r="L58" s="41"/>
    </row>
    <row r="59" spans="2:12" s="34" customFormat="1" ht="15.75" x14ac:dyDescent="0.25">
      <c r="B59" s="36">
        <v>46183</v>
      </c>
      <c r="C59" s="27" t="s">
        <v>45</v>
      </c>
      <c r="D59" s="31" t="s">
        <v>38</v>
      </c>
      <c r="E59" s="28">
        <v>25</v>
      </c>
      <c r="F59" s="28"/>
      <c r="G59" s="21">
        <f t="shared" si="0"/>
        <v>35436611.780000009</v>
      </c>
    </row>
    <row r="60" spans="2:12" s="34" customFormat="1" ht="15.75" x14ac:dyDescent="0.25">
      <c r="B60" s="36">
        <v>46183</v>
      </c>
      <c r="C60" s="27" t="s">
        <v>45</v>
      </c>
      <c r="D60" s="32" t="s">
        <v>55</v>
      </c>
      <c r="E60" s="28">
        <v>120</v>
      </c>
      <c r="F60" s="28"/>
      <c r="G60" s="21">
        <f t="shared" si="0"/>
        <v>35436491.780000009</v>
      </c>
    </row>
    <row r="61" spans="2:12" s="34" customFormat="1" ht="15.75" x14ac:dyDescent="0.25">
      <c r="B61" s="36">
        <v>46184</v>
      </c>
      <c r="C61" s="27" t="s">
        <v>45</v>
      </c>
      <c r="D61" s="1" t="s">
        <v>33</v>
      </c>
      <c r="E61" s="28"/>
      <c r="F61" s="28">
        <v>2000</v>
      </c>
      <c r="G61" s="21">
        <f t="shared" si="0"/>
        <v>35438491.780000009</v>
      </c>
    </row>
    <row r="62" spans="2:12" s="34" customFormat="1" ht="15.75" x14ac:dyDescent="0.25">
      <c r="B62" s="36">
        <v>46184</v>
      </c>
      <c r="C62" s="27" t="s">
        <v>45</v>
      </c>
      <c r="D62" s="31" t="s">
        <v>46</v>
      </c>
      <c r="E62" s="28"/>
      <c r="F62" s="28">
        <v>12000</v>
      </c>
      <c r="G62" s="21">
        <f t="shared" si="0"/>
        <v>35450491.780000009</v>
      </c>
    </row>
    <row r="63" spans="2:12" s="34" customFormat="1" ht="15.75" x14ac:dyDescent="0.25">
      <c r="B63" s="36">
        <v>46184</v>
      </c>
      <c r="C63" s="27" t="s">
        <v>86</v>
      </c>
      <c r="D63" s="31" t="s">
        <v>36</v>
      </c>
      <c r="E63" s="28"/>
      <c r="F63" s="28">
        <v>33000</v>
      </c>
      <c r="G63" s="21">
        <f t="shared" si="0"/>
        <v>35483491.780000009</v>
      </c>
    </row>
    <row r="64" spans="2:12" s="34" customFormat="1" ht="15.75" x14ac:dyDescent="0.25">
      <c r="B64" s="36">
        <v>46184</v>
      </c>
      <c r="C64" s="27" t="s">
        <v>87</v>
      </c>
      <c r="D64" s="31" t="s">
        <v>49</v>
      </c>
      <c r="E64" s="28"/>
      <c r="F64" s="28">
        <v>8000</v>
      </c>
      <c r="G64" s="21">
        <f t="shared" si="0"/>
        <v>35491491.780000009</v>
      </c>
    </row>
    <row r="65" spans="2:11" s="34" customFormat="1" ht="15.75" x14ac:dyDescent="0.25">
      <c r="B65" s="36">
        <v>46184</v>
      </c>
      <c r="C65" s="27" t="s">
        <v>45</v>
      </c>
      <c r="D65" s="31" t="s">
        <v>37</v>
      </c>
      <c r="E65" s="28">
        <v>125</v>
      </c>
      <c r="F65" s="28"/>
      <c r="G65" s="21">
        <f t="shared" si="0"/>
        <v>35491366.780000009</v>
      </c>
    </row>
    <row r="66" spans="2:11" s="34" customFormat="1" ht="15.75" x14ac:dyDescent="0.25">
      <c r="B66" s="36">
        <v>46185</v>
      </c>
      <c r="C66" s="27" t="s">
        <v>45</v>
      </c>
      <c r="D66" s="1" t="s">
        <v>33</v>
      </c>
      <c r="E66" s="28"/>
      <c r="F66" s="28">
        <v>119000</v>
      </c>
      <c r="G66" s="21">
        <f t="shared" si="0"/>
        <v>35610366.780000009</v>
      </c>
    </row>
    <row r="67" spans="2:11" s="34" customFormat="1" ht="15.75" x14ac:dyDescent="0.25">
      <c r="B67" s="36">
        <v>46185</v>
      </c>
      <c r="C67" s="27" t="s">
        <v>45</v>
      </c>
      <c r="D67" s="31" t="s">
        <v>46</v>
      </c>
      <c r="E67" s="28"/>
      <c r="F67" s="28">
        <v>1000</v>
      </c>
      <c r="G67" s="21">
        <f t="shared" si="0"/>
        <v>35611366.780000009</v>
      </c>
    </row>
    <row r="68" spans="2:11" s="34" customFormat="1" ht="15.75" x14ac:dyDescent="0.25">
      <c r="B68" s="36">
        <v>46185</v>
      </c>
      <c r="C68" s="27" t="s">
        <v>90</v>
      </c>
      <c r="D68" s="31" t="s">
        <v>36</v>
      </c>
      <c r="E68" s="28"/>
      <c r="F68" s="28">
        <v>46000</v>
      </c>
      <c r="G68" s="21">
        <f t="shared" si="0"/>
        <v>35657366.780000009</v>
      </c>
      <c r="I68" s="49"/>
    </row>
    <row r="69" spans="2:11" s="34" customFormat="1" ht="15.75" x14ac:dyDescent="0.25">
      <c r="B69" s="36">
        <v>46185</v>
      </c>
      <c r="C69" s="27" t="s">
        <v>91</v>
      </c>
      <c r="D69" s="31" t="s">
        <v>49</v>
      </c>
      <c r="E69" s="28"/>
      <c r="F69" s="28">
        <v>9000</v>
      </c>
      <c r="G69" s="21">
        <f t="shared" si="0"/>
        <v>35666366.780000009</v>
      </c>
      <c r="J69" s="41"/>
    </row>
    <row r="70" spans="2:11" s="34" customFormat="1" ht="15.75" x14ac:dyDescent="0.25">
      <c r="B70" s="36">
        <v>46185</v>
      </c>
      <c r="C70" s="27">
        <v>11519027</v>
      </c>
      <c r="D70" s="31" t="s">
        <v>140</v>
      </c>
      <c r="E70" s="28"/>
      <c r="F70" s="28">
        <v>100000</v>
      </c>
      <c r="G70" s="21">
        <f t="shared" si="0"/>
        <v>35766366.780000009</v>
      </c>
    </row>
    <row r="71" spans="2:11" s="34" customFormat="1" ht="15.75" x14ac:dyDescent="0.25">
      <c r="B71" s="36">
        <v>46185</v>
      </c>
      <c r="C71" s="27">
        <v>11519028</v>
      </c>
      <c r="D71" s="31" t="s">
        <v>140</v>
      </c>
      <c r="E71" s="28"/>
      <c r="F71" s="28">
        <v>100000</v>
      </c>
      <c r="G71" s="21">
        <f t="shared" si="0"/>
        <v>35866366.780000009</v>
      </c>
    </row>
    <row r="72" spans="2:11" s="34" customFormat="1" ht="15.75" x14ac:dyDescent="0.25">
      <c r="B72" s="36">
        <v>46185</v>
      </c>
      <c r="C72" s="27">
        <v>11519029</v>
      </c>
      <c r="D72" s="31" t="s">
        <v>140</v>
      </c>
      <c r="E72" s="28"/>
      <c r="F72" s="28">
        <v>100000</v>
      </c>
      <c r="G72" s="21">
        <f t="shared" si="0"/>
        <v>35966366.780000009</v>
      </c>
    </row>
    <row r="73" spans="2:11" s="34" customFormat="1" ht="15.75" x14ac:dyDescent="0.25">
      <c r="B73" s="36">
        <v>46185</v>
      </c>
      <c r="C73" s="27">
        <v>11519030</v>
      </c>
      <c r="D73" s="31" t="s">
        <v>140</v>
      </c>
      <c r="E73" s="28"/>
      <c r="F73" s="28">
        <v>100000</v>
      </c>
      <c r="G73" s="21">
        <f t="shared" si="0"/>
        <v>36066366.780000009</v>
      </c>
    </row>
    <row r="74" spans="2:11" s="34" customFormat="1" ht="15.75" x14ac:dyDescent="0.25">
      <c r="B74" s="36">
        <v>46185</v>
      </c>
      <c r="C74" s="27">
        <v>9062026</v>
      </c>
      <c r="D74" s="31" t="s">
        <v>140</v>
      </c>
      <c r="E74" s="28"/>
      <c r="F74" s="28">
        <v>41049.760000000002</v>
      </c>
      <c r="G74" s="21">
        <f t="shared" si="0"/>
        <v>36107416.540000007</v>
      </c>
    </row>
    <row r="75" spans="2:11" s="34" customFormat="1" ht="15.75" x14ac:dyDescent="0.25">
      <c r="B75" s="36">
        <v>46185</v>
      </c>
      <c r="C75" s="27" t="s">
        <v>45</v>
      </c>
      <c r="D75" s="31" t="s">
        <v>37</v>
      </c>
      <c r="E75" s="28">
        <v>825</v>
      </c>
      <c r="F75" s="28"/>
      <c r="G75" s="21">
        <f t="shared" si="0"/>
        <v>36106591.540000007</v>
      </c>
    </row>
    <row r="76" spans="2:11" s="34" customFormat="1" ht="15.75" x14ac:dyDescent="0.25">
      <c r="B76" s="36">
        <v>46185</v>
      </c>
      <c r="C76" s="27" t="s">
        <v>45</v>
      </c>
      <c r="D76" s="31" t="s">
        <v>38</v>
      </c>
      <c r="E76" s="28">
        <v>200</v>
      </c>
      <c r="F76" s="28"/>
      <c r="G76" s="21">
        <f t="shared" si="0"/>
        <v>36106391.540000007</v>
      </c>
    </row>
    <row r="77" spans="2:11" s="34" customFormat="1" ht="15.75" x14ac:dyDescent="0.25">
      <c r="B77" s="36">
        <v>46188</v>
      </c>
      <c r="C77" s="27" t="s">
        <v>45</v>
      </c>
      <c r="D77" s="1" t="s">
        <v>33</v>
      </c>
      <c r="E77" s="28"/>
      <c r="F77" s="28">
        <v>1000</v>
      </c>
      <c r="G77" s="21">
        <f t="shared" si="0"/>
        <v>36107391.540000007</v>
      </c>
    </row>
    <row r="78" spans="2:11" s="34" customFormat="1" ht="15.75" x14ac:dyDescent="0.25">
      <c r="B78" s="36">
        <v>46188</v>
      </c>
      <c r="C78" s="27" t="s">
        <v>45</v>
      </c>
      <c r="D78" s="31" t="s">
        <v>46</v>
      </c>
      <c r="E78" s="28"/>
      <c r="F78" s="28">
        <v>8000</v>
      </c>
      <c r="G78" s="21">
        <f t="shared" si="0"/>
        <v>36115391.540000007</v>
      </c>
      <c r="K78" s="50"/>
    </row>
    <row r="79" spans="2:11" s="34" customFormat="1" ht="15.75" x14ac:dyDescent="0.25">
      <c r="B79" s="36">
        <v>46188</v>
      </c>
      <c r="C79" s="27" t="s">
        <v>95</v>
      </c>
      <c r="D79" s="31" t="s">
        <v>36</v>
      </c>
      <c r="E79" s="28"/>
      <c r="F79" s="28">
        <v>3000</v>
      </c>
      <c r="G79" s="21">
        <f t="shared" ref="G79:G142" si="1">G78+F79-E79</f>
        <v>36118391.540000007</v>
      </c>
    </row>
    <row r="80" spans="2:11" s="34" customFormat="1" ht="15.75" x14ac:dyDescent="0.25">
      <c r="B80" s="36">
        <v>46188</v>
      </c>
      <c r="C80" s="27" t="s">
        <v>96</v>
      </c>
      <c r="D80" s="31" t="s">
        <v>49</v>
      </c>
      <c r="E80" s="28"/>
      <c r="F80" s="28">
        <v>10300</v>
      </c>
      <c r="G80" s="21">
        <f t="shared" si="1"/>
        <v>36128691.540000007</v>
      </c>
    </row>
    <row r="81" spans="2:12" s="34" customFormat="1" ht="15.75" x14ac:dyDescent="0.25">
      <c r="B81" s="36">
        <v>46188</v>
      </c>
      <c r="C81" s="27">
        <v>631062</v>
      </c>
      <c r="D81" s="31" t="s">
        <v>140</v>
      </c>
      <c r="E81" s="28"/>
      <c r="F81" s="28">
        <v>6260.24</v>
      </c>
      <c r="G81" s="21">
        <f t="shared" si="1"/>
        <v>36134951.780000009</v>
      </c>
    </row>
    <row r="82" spans="2:12" s="34" customFormat="1" ht="15.75" x14ac:dyDescent="0.25">
      <c r="B82" s="36">
        <v>46188</v>
      </c>
      <c r="C82" s="27" t="s">
        <v>45</v>
      </c>
      <c r="D82" s="31" t="s">
        <v>37</v>
      </c>
      <c r="E82" s="28">
        <v>1150</v>
      </c>
      <c r="F82" s="28"/>
      <c r="G82" s="21">
        <f t="shared" si="1"/>
        <v>36133801.780000009</v>
      </c>
    </row>
    <row r="83" spans="2:12" s="34" customFormat="1" ht="15.75" x14ac:dyDescent="0.25">
      <c r="B83" s="36">
        <v>46188</v>
      </c>
      <c r="C83" s="27" t="s">
        <v>45</v>
      </c>
      <c r="D83" s="31" t="s">
        <v>38</v>
      </c>
      <c r="E83" s="28">
        <v>225</v>
      </c>
      <c r="F83" s="28"/>
      <c r="G83" s="21">
        <f t="shared" si="1"/>
        <v>36133576.780000009</v>
      </c>
    </row>
    <row r="84" spans="2:12" s="34" customFormat="1" ht="15.75" x14ac:dyDescent="0.25">
      <c r="B84" s="36">
        <v>46189</v>
      </c>
      <c r="C84" s="27" t="s">
        <v>45</v>
      </c>
      <c r="D84" s="1" t="s">
        <v>33</v>
      </c>
      <c r="E84" s="28"/>
      <c r="F84" s="28">
        <v>18000</v>
      </c>
      <c r="G84" s="21">
        <f t="shared" si="1"/>
        <v>36151576.780000009</v>
      </c>
    </row>
    <row r="85" spans="2:12" s="34" customFormat="1" ht="15.75" x14ac:dyDescent="0.25">
      <c r="B85" s="36">
        <v>46189</v>
      </c>
      <c r="C85" s="27" t="s">
        <v>45</v>
      </c>
      <c r="D85" s="31" t="s">
        <v>46</v>
      </c>
      <c r="E85" s="28"/>
      <c r="F85" s="28">
        <v>2000</v>
      </c>
      <c r="G85" s="21">
        <f t="shared" si="1"/>
        <v>36153576.780000009</v>
      </c>
    </row>
    <row r="86" spans="2:12" s="34" customFormat="1" ht="15.75" x14ac:dyDescent="0.25">
      <c r="B86" s="36">
        <v>46189</v>
      </c>
      <c r="C86" s="27" t="s">
        <v>105</v>
      </c>
      <c r="D86" s="31" t="s">
        <v>36</v>
      </c>
      <c r="E86" s="28"/>
      <c r="F86" s="28">
        <v>11000</v>
      </c>
      <c r="G86" s="21">
        <f t="shared" si="1"/>
        <v>36164576.780000009</v>
      </c>
      <c r="L86" s="41"/>
    </row>
    <row r="87" spans="2:12" s="34" customFormat="1" ht="15.75" x14ac:dyDescent="0.25">
      <c r="B87" s="36">
        <v>46189</v>
      </c>
      <c r="C87" s="73" t="s">
        <v>106</v>
      </c>
      <c r="D87" s="31" t="s">
        <v>49</v>
      </c>
      <c r="E87" s="28"/>
      <c r="F87" s="28">
        <v>1000</v>
      </c>
      <c r="G87" s="21">
        <f t="shared" si="1"/>
        <v>36165576.780000009</v>
      </c>
      <c r="I87" s="42"/>
    </row>
    <row r="88" spans="2:12" s="34" customFormat="1" ht="15.75" x14ac:dyDescent="0.25">
      <c r="B88" s="36">
        <v>46189</v>
      </c>
      <c r="C88" s="27">
        <v>11519031</v>
      </c>
      <c r="D88" s="31" t="s">
        <v>140</v>
      </c>
      <c r="E88" s="28"/>
      <c r="F88" s="28">
        <v>100000</v>
      </c>
      <c r="G88" s="21">
        <f t="shared" si="1"/>
        <v>36265576.780000009</v>
      </c>
      <c r="K88" s="12"/>
    </row>
    <row r="89" spans="2:12" s="34" customFormat="1" ht="15.75" x14ac:dyDescent="0.25">
      <c r="B89" s="36">
        <v>46189</v>
      </c>
      <c r="C89" s="27">
        <v>58102</v>
      </c>
      <c r="D89" s="31" t="s">
        <v>107</v>
      </c>
      <c r="E89" s="28">
        <v>17742.21</v>
      </c>
      <c r="F89" s="64"/>
      <c r="G89" s="21">
        <f t="shared" si="1"/>
        <v>36247834.570000008</v>
      </c>
      <c r="K89" s="12"/>
    </row>
    <row r="90" spans="2:12" s="34" customFormat="1" ht="15.75" x14ac:dyDescent="0.25">
      <c r="B90" s="36">
        <v>46189</v>
      </c>
      <c r="C90" s="27">
        <v>58103</v>
      </c>
      <c r="D90" s="31" t="s">
        <v>141</v>
      </c>
      <c r="E90" s="28">
        <v>52000</v>
      </c>
      <c r="F90" s="64"/>
      <c r="G90" s="21">
        <f t="shared" si="1"/>
        <v>36195834.570000008</v>
      </c>
      <c r="K90" s="12"/>
    </row>
    <row r="91" spans="2:12" s="34" customFormat="1" ht="15.75" x14ac:dyDescent="0.25">
      <c r="B91" s="36">
        <v>46189</v>
      </c>
      <c r="C91" s="27" t="s">
        <v>45</v>
      </c>
      <c r="D91" s="31" t="s">
        <v>37</v>
      </c>
      <c r="E91" s="28">
        <v>75</v>
      </c>
      <c r="F91" s="65"/>
      <c r="G91" s="21">
        <f t="shared" si="1"/>
        <v>36195759.570000008</v>
      </c>
    </row>
    <row r="92" spans="2:12" s="34" customFormat="1" ht="15.75" x14ac:dyDescent="0.25">
      <c r="B92" s="36">
        <v>46189</v>
      </c>
      <c r="C92" s="27" t="s">
        <v>45</v>
      </c>
      <c r="D92" s="31" t="s">
        <v>38</v>
      </c>
      <c r="E92" s="28">
        <v>257.5</v>
      </c>
      <c r="F92" s="28"/>
      <c r="G92" s="21">
        <f t="shared" si="1"/>
        <v>36195502.070000008</v>
      </c>
    </row>
    <row r="93" spans="2:12" s="34" customFormat="1" ht="15.75" x14ac:dyDescent="0.25">
      <c r="B93" s="36">
        <v>46189</v>
      </c>
      <c r="C93" s="27" t="s">
        <v>45</v>
      </c>
      <c r="D93" s="32" t="s">
        <v>55</v>
      </c>
      <c r="E93" s="28">
        <v>84.15</v>
      </c>
      <c r="F93" s="28"/>
      <c r="G93" s="21">
        <f t="shared" si="1"/>
        <v>36195417.920000009</v>
      </c>
    </row>
    <row r="94" spans="2:12" s="34" customFormat="1" ht="15.75" x14ac:dyDescent="0.25">
      <c r="B94" s="36">
        <v>46190</v>
      </c>
      <c r="C94" s="27" t="s">
        <v>108</v>
      </c>
      <c r="D94" s="31" t="s">
        <v>36</v>
      </c>
      <c r="E94" s="28"/>
      <c r="F94" s="28">
        <v>9000</v>
      </c>
      <c r="G94" s="21">
        <f t="shared" si="1"/>
        <v>36204417.920000009</v>
      </c>
    </row>
    <row r="95" spans="2:12" s="34" customFormat="1" ht="15.75" x14ac:dyDescent="0.25">
      <c r="B95" s="36">
        <v>46190</v>
      </c>
      <c r="C95" s="27" t="s">
        <v>111</v>
      </c>
      <c r="D95" s="31" t="s">
        <v>49</v>
      </c>
      <c r="E95" s="28"/>
      <c r="F95" s="28">
        <v>23000</v>
      </c>
      <c r="G95" s="21">
        <f t="shared" si="1"/>
        <v>36227417.920000009</v>
      </c>
    </row>
    <row r="96" spans="2:12" s="34" customFormat="1" ht="15.75" x14ac:dyDescent="0.25">
      <c r="B96" s="36">
        <v>46190</v>
      </c>
      <c r="C96" s="27" t="s">
        <v>45</v>
      </c>
      <c r="D96" s="31" t="s">
        <v>37</v>
      </c>
      <c r="E96" s="28">
        <v>275</v>
      </c>
      <c r="F96" s="28"/>
      <c r="G96" s="21">
        <f t="shared" si="1"/>
        <v>36227142.920000009</v>
      </c>
    </row>
    <row r="97" spans="2:12" s="34" customFormat="1" ht="15.75" x14ac:dyDescent="0.25">
      <c r="B97" s="36">
        <v>46191</v>
      </c>
      <c r="C97" s="27" t="s">
        <v>45</v>
      </c>
      <c r="D97" s="31" t="s">
        <v>38</v>
      </c>
      <c r="E97" s="28">
        <v>25</v>
      </c>
      <c r="F97" s="28"/>
      <c r="G97" s="21">
        <f t="shared" si="1"/>
        <v>36227117.920000009</v>
      </c>
    </row>
    <row r="98" spans="2:12" s="34" customFormat="1" ht="15.75" x14ac:dyDescent="0.25">
      <c r="B98" s="36">
        <v>46191</v>
      </c>
      <c r="C98" s="27" t="s">
        <v>45</v>
      </c>
      <c r="D98" s="1" t="s">
        <v>33</v>
      </c>
      <c r="E98" s="28"/>
      <c r="F98" s="28">
        <v>1000</v>
      </c>
      <c r="G98" s="21">
        <f t="shared" si="1"/>
        <v>36228117.920000009</v>
      </c>
    </row>
    <row r="99" spans="2:12" s="34" customFormat="1" ht="17.25" customHeight="1" x14ac:dyDescent="0.25">
      <c r="B99" s="36">
        <v>46191</v>
      </c>
      <c r="C99" s="27" t="s">
        <v>45</v>
      </c>
      <c r="D99" s="31" t="s">
        <v>46</v>
      </c>
      <c r="E99" s="28"/>
      <c r="F99" s="28">
        <v>1000</v>
      </c>
      <c r="G99" s="21">
        <f t="shared" si="1"/>
        <v>36229117.920000009</v>
      </c>
    </row>
    <row r="100" spans="2:12" s="34" customFormat="1" ht="15.75" customHeight="1" x14ac:dyDescent="0.25">
      <c r="B100" s="36">
        <v>46191</v>
      </c>
      <c r="C100" s="27" t="s">
        <v>109</v>
      </c>
      <c r="D100" s="31" t="s">
        <v>36</v>
      </c>
      <c r="E100" s="28"/>
      <c r="F100" s="28">
        <v>42300</v>
      </c>
      <c r="G100" s="21">
        <f t="shared" si="1"/>
        <v>36271417.920000009</v>
      </c>
    </row>
    <row r="101" spans="2:12" s="34" customFormat="1" ht="15.75" customHeight="1" x14ac:dyDescent="0.25">
      <c r="B101" s="36">
        <v>46191</v>
      </c>
      <c r="C101" s="27" t="s">
        <v>110</v>
      </c>
      <c r="D101" s="31" t="s">
        <v>49</v>
      </c>
      <c r="E101" s="28"/>
      <c r="F101" s="28">
        <v>4000</v>
      </c>
      <c r="G101" s="21">
        <f t="shared" si="1"/>
        <v>36275417.920000009</v>
      </c>
    </row>
    <row r="102" spans="2:12" s="34" customFormat="1" ht="15" customHeight="1" x14ac:dyDescent="0.25">
      <c r="B102" s="36">
        <v>46191</v>
      </c>
      <c r="C102" s="27">
        <v>526222</v>
      </c>
      <c r="D102" s="31" t="s">
        <v>140</v>
      </c>
      <c r="E102" s="28"/>
      <c r="F102" s="28">
        <v>16500</v>
      </c>
      <c r="G102" s="21">
        <f t="shared" si="1"/>
        <v>36291917.920000009</v>
      </c>
    </row>
    <row r="103" spans="2:12" s="34" customFormat="1" ht="15" customHeight="1" x14ac:dyDescent="0.25">
      <c r="B103" s="36">
        <v>46191</v>
      </c>
      <c r="C103" s="27">
        <v>58104</v>
      </c>
      <c r="D103" s="31" t="s">
        <v>112</v>
      </c>
      <c r="E103" s="28">
        <v>65340</v>
      </c>
      <c r="F103" s="28"/>
      <c r="G103" s="21">
        <f t="shared" si="1"/>
        <v>36226577.920000009</v>
      </c>
    </row>
    <row r="104" spans="2:12" s="34" customFormat="1" ht="15.75" x14ac:dyDescent="0.25">
      <c r="B104" s="36">
        <v>46191</v>
      </c>
      <c r="C104" s="27" t="s">
        <v>45</v>
      </c>
      <c r="D104" s="31" t="s">
        <v>37</v>
      </c>
      <c r="E104" s="28">
        <v>225</v>
      </c>
      <c r="F104" s="28"/>
      <c r="G104" s="21">
        <f t="shared" si="1"/>
        <v>36226352.920000009</v>
      </c>
      <c r="L104" s="41"/>
    </row>
    <row r="105" spans="2:12" s="34" customFormat="1" ht="15.75" x14ac:dyDescent="0.25">
      <c r="B105" s="36">
        <v>46191</v>
      </c>
      <c r="C105" s="27" t="s">
        <v>45</v>
      </c>
      <c r="D105" s="31" t="s">
        <v>38</v>
      </c>
      <c r="E105" s="28">
        <v>575</v>
      </c>
      <c r="F105" s="28"/>
      <c r="G105" s="21">
        <f t="shared" si="1"/>
        <v>36225777.920000009</v>
      </c>
      <c r="L105" s="41"/>
    </row>
    <row r="106" spans="2:12" s="34" customFormat="1" ht="15.75" x14ac:dyDescent="0.25">
      <c r="B106" s="36">
        <v>46192</v>
      </c>
      <c r="C106" s="27" t="s">
        <v>45</v>
      </c>
      <c r="D106" s="1" t="s">
        <v>33</v>
      </c>
      <c r="E106" s="28"/>
      <c r="F106" s="28">
        <v>2000</v>
      </c>
      <c r="G106" s="21">
        <f t="shared" si="1"/>
        <v>36227777.920000009</v>
      </c>
    </row>
    <row r="107" spans="2:12" s="34" customFormat="1" ht="15.75" x14ac:dyDescent="0.25">
      <c r="B107" s="36">
        <v>46192</v>
      </c>
      <c r="C107" s="27" t="s">
        <v>45</v>
      </c>
      <c r="D107" s="1" t="s">
        <v>139</v>
      </c>
      <c r="E107" s="28"/>
      <c r="F107" s="28">
        <v>605000</v>
      </c>
      <c r="G107" s="21">
        <f t="shared" si="1"/>
        <v>36832777.920000009</v>
      </c>
    </row>
    <row r="108" spans="2:12" s="34" customFormat="1" ht="15.75" x14ac:dyDescent="0.25">
      <c r="B108" s="36">
        <v>46192</v>
      </c>
      <c r="C108" s="27" t="s">
        <v>34</v>
      </c>
      <c r="D108" s="31" t="s">
        <v>46</v>
      </c>
      <c r="E108" s="28"/>
      <c r="F108" s="28">
        <v>1000</v>
      </c>
      <c r="G108" s="21">
        <f t="shared" si="1"/>
        <v>36833777.920000009</v>
      </c>
    </row>
    <row r="109" spans="2:12" s="34" customFormat="1" ht="15.75" x14ac:dyDescent="0.25">
      <c r="B109" s="36">
        <v>46192</v>
      </c>
      <c r="C109" s="27" t="s">
        <v>121</v>
      </c>
      <c r="D109" s="31" t="s">
        <v>36</v>
      </c>
      <c r="E109" s="28"/>
      <c r="F109" s="28">
        <v>29000</v>
      </c>
      <c r="G109" s="21">
        <f t="shared" si="1"/>
        <v>36862777.920000009</v>
      </c>
    </row>
    <row r="110" spans="2:12" s="34" customFormat="1" ht="15.75" x14ac:dyDescent="0.25">
      <c r="B110" s="36">
        <v>46192</v>
      </c>
      <c r="C110" s="27" t="s">
        <v>122</v>
      </c>
      <c r="D110" s="31" t="s">
        <v>49</v>
      </c>
      <c r="E110" s="28"/>
      <c r="F110" s="28">
        <v>2000</v>
      </c>
      <c r="G110" s="21">
        <f t="shared" si="1"/>
        <v>36864777.920000009</v>
      </c>
    </row>
    <row r="111" spans="2:12" s="34" customFormat="1" ht="15.75" x14ac:dyDescent="0.25">
      <c r="B111" s="36">
        <v>46192</v>
      </c>
      <c r="C111" s="27" t="s">
        <v>45</v>
      </c>
      <c r="D111" s="31" t="s">
        <v>37</v>
      </c>
      <c r="E111" s="28">
        <v>1057.5</v>
      </c>
      <c r="F111" s="28"/>
      <c r="G111" s="21">
        <f t="shared" si="1"/>
        <v>36863720.420000009</v>
      </c>
      <c r="J111" s="41"/>
    </row>
    <row r="112" spans="2:12" s="34" customFormat="1" ht="15.75" x14ac:dyDescent="0.25">
      <c r="B112" s="36">
        <v>46192</v>
      </c>
      <c r="C112" s="27" t="s">
        <v>45</v>
      </c>
      <c r="D112" s="31" t="s">
        <v>38</v>
      </c>
      <c r="E112" s="28">
        <v>100</v>
      </c>
      <c r="F112" s="28"/>
      <c r="G112" s="21">
        <f t="shared" si="1"/>
        <v>36863620.420000009</v>
      </c>
    </row>
    <row r="113" spans="2:10" s="34" customFormat="1" ht="15.75" x14ac:dyDescent="0.25">
      <c r="B113" s="36">
        <v>46195</v>
      </c>
      <c r="C113" s="27" t="s">
        <v>45</v>
      </c>
      <c r="D113" s="1" t="s">
        <v>33</v>
      </c>
      <c r="E113" s="28"/>
      <c r="F113" s="28">
        <v>99772.76</v>
      </c>
      <c r="G113" s="21">
        <f t="shared" si="1"/>
        <v>36963393.180000007</v>
      </c>
    </row>
    <row r="114" spans="2:10" s="34" customFormat="1" ht="15.75" x14ac:dyDescent="0.25">
      <c r="B114" s="36">
        <v>46195</v>
      </c>
      <c r="C114" s="27" t="s">
        <v>45</v>
      </c>
      <c r="D114" s="31" t="s">
        <v>46</v>
      </c>
      <c r="E114" s="28"/>
      <c r="F114" s="28">
        <v>3000</v>
      </c>
      <c r="G114" s="21">
        <f t="shared" si="1"/>
        <v>36966393.180000007</v>
      </c>
    </row>
    <row r="115" spans="2:10" s="34" customFormat="1" ht="15.75" x14ac:dyDescent="0.25">
      <c r="B115" s="36">
        <v>46195</v>
      </c>
      <c r="C115" s="27" t="s">
        <v>127</v>
      </c>
      <c r="D115" s="31" t="s">
        <v>36</v>
      </c>
      <c r="E115" s="28"/>
      <c r="F115" s="28">
        <v>12000</v>
      </c>
      <c r="G115" s="21">
        <f t="shared" si="1"/>
        <v>36978393.180000007</v>
      </c>
      <c r="I115" s="64"/>
    </row>
    <row r="116" spans="2:10" s="34" customFormat="1" ht="15.75" x14ac:dyDescent="0.25">
      <c r="B116" s="36">
        <v>46195</v>
      </c>
      <c r="C116" s="27" t="s">
        <v>128</v>
      </c>
      <c r="D116" s="31" t="s">
        <v>49</v>
      </c>
      <c r="E116" s="28"/>
      <c r="F116" s="28">
        <v>11000</v>
      </c>
      <c r="G116" s="21">
        <f t="shared" si="1"/>
        <v>36989393.180000007</v>
      </c>
      <c r="I116" s="64"/>
    </row>
    <row r="117" spans="2:10" s="34" customFormat="1" ht="15.75" x14ac:dyDescent="0.25">
      <c r="B117" s="36">
        <v>46195</v>
      </c>
      <c r="C117" s="27" t="s">
        <v>45</v>
      </c>
      <c r="D117" s="31" t="s">
        <v>37</v>
      </c>
      <c r="E117" s="28">
        <v>725</v>
      </c>
      <c r="F117" s="28"/>
      <c r="G117" s="21">
        <f t="shared" si="1"/>
        <v>36988668.180000007</v>
      </c>
      <c r="I117" s="64"/>
    </row>
    <row r="118" spans="2:10" s="34" customFormat="1" ht="15.75" x14ac:dyDescent="0.25">
      <c r="B118" s="36">
        <v>46195</v>
      </c>
      <c r="C118" s="27" t="s">
        <v>45</v>
      </c>
      <c r="D118" s="31" t="s">
        <v>38</v>
      </c>
      <c r="E118" s="28">
        <v>50</v>
      </c>
      <c r="F118" s="28"/>
      <c r="G118" s="21">
        <f t="shared" si="1"/>
        <v>36988618.180000007</v>
      </c>
      <c r="J118" s="41"/>
    </row>
    <row r="119" spans="2:10" s="34" customFormat="1" ht="15.75" x14ac:dyDescent="0.25">
      <c r="B119" s="36">
        <v>46195</v>
      </c>
      <c r="C119" s="27" t="s">
        <v>45</v>
      </c>
      <c r="D119" s="32" t="s">
        <v>55</v>
      </c>
      <c r="E119" s="28">
        <v>84.15</v>
      </c>
      <c r="F119" s="28"/>
      <c r="G119" s="21">
        <f t="shared" si="1"/>
        <v>36988534.030000009</v>
      </c>
    </row>
    <row r="120" spans="2:10" s="34" customFormat="1" ht="15.75" x14ac:dyDescent="0.25">
      <c r="B120" s="36">
        <v>46196</v>
      </c>
      <c r="C120" s="27" t="s">
        <v>45</v>
      </c>
      <c r="D120" s="1" t="s">
        <v>33</v>
      </c>
      <c r="E120" s="28"/>
      <c r="F120" s="28">
        <v>32000</v>
      </c>
      <c r="G120" s="21">
        <f t="shared" si="1"/>
        <v>37020534.030000009</v>
      </c>
    </row>
    <row r="121" spans="2:10" s="34" customFormat="1" ht="15.75" x14ac:dyDescent="0.25">
      <c r="B121" s="36">
        <v>46196</v>
      </c>
      <c r="C121" s="27" t="s">
        <v>45</v>
      </c>
      <c r="D121" s="31" t="s">
        <v>46</v>
      </c>
      <c r="E121" s="28"/>
      <c r="F121" s="28">
        <v>5500</v>
      </c>
      <c r="G121" s="21">
        <f t="shared" si="1"/>
        <v>37026034.030000009</v>
      </c>
    </row>
    <row r="122" spans="2:10" s="34" customFormat="1" ht="15.75" x14ac:dyDescent="0.25">
      <c r="B122" s="36">
        <v>46196</v>
      </c>
      <c r="C122" s="27" t="s">
        <v>135</v>
      </c>
      <c r="D122" s="31" t="s">
        <v>36</v>
      </c>
      <c r="E122" s="28"/>
      <c r="F122" s="28">
        <v>1000</v>
      </c>
      <c r="G122" s="21">
        <f t="shared" si="1"/>
        <v>37027034.030000009</v>
      </c>
    </row>
    <row r="123" spans="2:10" s="34" customFormat="1" ht="15.75" x14ac:dyDescent="0.25">
      <c r="B123" s="36">
        <v>46196</v>
      </c>
      <c r="C123" s="27" t="s">
        <v>136</v>
      </c>
      <c r="D123" s="31" t="s">
        <v>49</v>
      </c>
      <c r="E123" s="28"/>
      <c r="F123" s="28">
        <v>10000</v>
      </c>
      <c r="G123" s="21">
        <f t="shared" si="1"/>
        <v>37037034.030000009</v>
      </c>
    </row>
    <row r="124" spans="2:10" s="34" customFormat="1" ht="15.75" x14ac:dyDescent="0.25">
      <c r="B124" s="36">
        <v>46196</v>
      </c>
      <c r="C124" s="27" t="s">
        <v>45</v>
      </c>
      <c r="D124" s="31" t="s">
        <v>37</v>
      </c>
      <c r="E124" s="28">
        <v>300</v>
      </c>
      <c r="F124" s="28"/>
      <c r="G124" s="21">
        <f t="shared" si="1"/>
        <v>37036734.030000009</v>
      </c>
    </row>
    <row r="125" spans="2:10" s="34" customFormat="1" ht="15.75" x14ac:dyDescent="0.25">
      <c r="B125" s="36">
        <v>46196</v>
      </c>
      <c r="C125" s="27" t="s">
        <v>45</v>
      </c>
      <c r="D125" s="31" t="s">
        <v>38</v>
      </c>
      <c r="E125" s="28">
        <v>275</v>
      </c>
      <c r="F125" s="28"/>
      <c r="G125" s="21">
        <f t="shared" si="1"/>
        <v>37036459.030000009</v>
      </c>
    </row>
    <row r="126" spans="2:10" s="34" customFormat="1" ht="15.75" x14ac:dyDescent="0.25">
      <c r="B126" s="36">
        <v>46197</v>
      </c>
      <c r="C126" s="27" t="s">
        <v>45</v>
      </c>
      <c r="D126" s="1" t="s">
        <v>33</v>
      </c>
      <c r="E126" s="28"/>
      <c r="F126" s="28">
        <v>3000</v>
      </c>
      <c r="G126" s="21">
        <f t="shared" si="1"/>
        <v>37039459.030000009</v>
      </c>
    </row>
    <row r="127" spans="2:10" s="34" customFormat="1" ht="15.75" x14ac:dyDescent="0.25">
      <c r="B127" s="36">
        <v>46197</v>
      </c>
      <c r="C127" s="27" t="s">
        <v>45</v>
      </c>
      <c r="D127" s="31" t="s">
        <v>46</v>
      </c>
      <c r="E127" s="28"/>
      <c r="F127" s="28">
        <v>9500</v>
      </c>
      <c r="G127" s="21">
        <f t="shared" si="1"/>
        <v>37048959.030000009</v>
      </c>
      <c r="J127" s="42"/>
    </row>
    <row r="128" spans="2:10" s="34" customFormat="1" ht="15.75" x14ac:dyDescent="0.25">
      <c r="B128" s="36">
        <v>46197</v>
      </c>
      <c r="C128" s="74" t="s">
        <v>137</v>
      </c>
      <c r="D128" s="31" t="s">
        <v>36</v>
      </c>
      <c r="E128" s="28"/>
      <c r="F128" s="28">
        <v>43800</v>
      </c>
      <c r="G128" s="21">
        <f t="shared" si="1"/>
        <v>37092759.030000009</v>
      </c>
    </row>
    <row r="129" spans="2:10" s="34" customFormat="1" ht="15.75" x14ac:dyDescent="0.25">
      <c r="B129" s="36">
        <v>46197</v>
      </c>
      <c r="C129" s="27" t="s">
        <v>138</v>
      </c>
      <c r="D129" s="31" t="s">
        <v>49</v>
      </c>
      <c r="E129" s="28"/>
      <c r="F129" s="28">
        <v>6000</v>
      </c>
      <c r="G129" s="21">
        <f t="shared" si="1"/>
        <v>37098759.030000009</v>
      </c>
      <c r="J129" s="41"/>
    </row>
    <row r="130" spans="2:10" s="34" customFormat="1" ht="15.75" x14ac:dyDescent="0.25">
      <c r="B130" s="36">
        <v>46197</v>
      </c>
      <c r="C130" s="27">
        <v>327247</v>
      </c>
      <c r="D130" s="31" t="s">
        <v>140</v>
      </c>
      <c r="E130" s="28"/>
      <c r="F130" s="28">
        <v>30580.44</v>
      </c>
      <c r="G130" s="21">
        <f t="shared" si="1"/>
        <v>37129339.470000006</v>
      </c>
    </row>
    <row r="131" spans="2:10" s="34" customFormat="1" ht="15.75" x14ac:dyDescent="0.25">
      <c r="B131" s="36">
        <v>46197</v>
      </c>
      <c r="C131" s="27">
        <v>5506682</v>
      </c>
      <c r="D131" s="31" t="s">
        <v>140</v>
      </c>
      <c r="E131" s="28"/>
      <c r="F131" s="28">
        <v>12000</v>
      </c>
      <c r="G131" s="21">
        <f t="shared" si="1"/>
        <v>37141339.470000006</v>
      </c>
    </row>
    <row r="132" spans="2:10" s="34" customFormat="1" ht="15.75" x14ac:dyDescent="0.25">
      <c r="B132" s="36">
        <v>46197</v>
      </c>
      <c r="C132" s="27">
        <v>5506697</v>
      </c>
      <c r="D132" s="31" t="s">
        <v>140</v>
      </c>
      <c r="E132" s="28"/>
      <c r="F132" s="28">
        <v>620509.4</v>
      </c>
      <c r="G132" s="21">
        <f t="shared" si="1"/>
        <v>37761848.870000005</v>
      </c>
    </row>
    <row r="133" spans="2:10" s="34" customFormat="1" ht="15.75" x14ac:dyDescent="0.25">
      <c r="B133" s="36">
        <v>46197</v>
      </c>
      <c r="C133" s="27" t="s">
        <v>45</v>
      </c>
      <c r="D133" s="31" t="s">
        <v>37</v>
      </c>
      <c r="E133" s="28">
        <v>25</v>
      </c>
      <c r="F133" s="28"/>
      <c r="G133" s="21">
        <f t="shared" si="1"/>
        <v>37761823.870000005</v>
      </c>
    </row>
    <row r="134" spans="2:10" s="34" customFormat="1" ht="15.75" x14ac:dyDescent="0.25">
      <c r="B134" s="36">
        <v>46197</v>
      </c>
      <c r="C134" s="27" t="s">
        <v>45</v>
      </c>
      <c r="D134" s="31" t="s">
        <v>38</v>
      </c>
      <c r="E134" s="28">
        <v>250</v>
      </c>
      <c r="F134" s="28"/>
      <c r="G134" s="21">
        <f t="shared" si="1"/>
        <v>37761573.870000005</v>
      </c>
      <c r="I134" s="42"/>
    </row>
    <row r="135" spans="2:10" s="34" customFormat="1" ht="15.75" x14ac:dyDescent="0.25">
      <c r="B135" s="36">
        <v>46197</v>
      </c>
      <c r="C135" s="27" t="s">
        <v>45</v>
      </c>
      <c r="D135" s="32" t="s">
        <v>55</v>
      </c>
      <c r="E135" s="28">
        <v>104.61</v>
      </c>
      <c r="F135" s="28"/>
      <c r="G135" s="21">
        <f t="shared" si="1"/>
        <v>37761469.260000005</v>
      </c>
    </row>
    <row r="136" spans="2:10" s="34" customFormat="1" ht="15.75" x14ac:dyDescent="0.25">
      <c r="B136" s="36">
        <v>46198</v>
      </c>
      <c r="C136" s="27" t="s">
        <v>45</v>
      </c>
      <c r="D136" s="1" t="s">
        <v>33</v>
      </c>
      <c r="E136" s="28"/>
      <c r="F136" s="28">
        <v>60500</v>
      </c>
      <c r="G136" s="21">
        <f t="shared" si="1"/>
        <v>37821969.260000005</v>
      </c>
    </row>
    <row r="137" spans="2:10" s="34" customFormat="1" ht="15.75" x14ac:dyDescent="0.25">
      <c r="B137" s="36">
        <v>46198</v>
      </c>
      <c r="C137" s="27" t="s">
        <v>45</v>
      </c>
      <c r="D137" s="31" t="s">
        <v>46</v>
      </c>
      <c r="E137" s="28"/>
      <c r="F137" s="28">
        <v>2000</v>
      </c>
      <c r="G137" s="21">
        <f t="shared" si="1"/>
        <v>37823969.260000005</v>
      </c>
    </row>
    <row r="138" spans="2:10" s="34" customFormat="1" ht="15.75" x14ac:dyDescent="0.25">
      <c r="B138" s="36">
        <v>46198</v>
      </c>
      <c r="C138" s="27" t="s">
        <v>142</v>
      </c>
      <c r="D138" s="31" t="s">
        <v>36</v>
      </c>
      <c r="E138" s="28"/>
      <c r="F138" s="28">
        <v>16000</v>
      </c>
      <c r="G138" s="21">
        <f t="shared" si="1"/>
        <v>37839969.260000005</v>
      </c>
    </row>
    <row r="139" spans="2:10" s="34" customFormat="1" ht="15.75" x14ac:dyDescent="0.25">
      <c r="B139" s="36">
        <v>46198</v>
      </c>
      <c r="C139" s="27" t="s">
        <v>143</v>
      </c>
      <c r="D139" s="31" t="s">
        <v>49</v>
      </c>
      <c r="E139" s="28"/>
      <c r="F139" s="28">
        <v>5000</v>
      </c>
      <c r="G139" s="21">
        <f t="shared" si="1"/>
        <v>37844969.260000005</v>
      </c>
    </row>
    <row r="140" spans="2:10" s="34" customFormat="1" ht="15.75" x14ac:dyDescent="0.25">
      <c r="B140" s="36">
        <v>46198</v>
      </c>
      <c r="C140" s="27">
        <v>5506684</v>
      </c>
      <c r="D140" s="31" t="s">
        <v>140</v>
      </c>
      <c r="E140" s="28"/>
      <c r="F140" s="28">
        <v>2000</v>
      </c>
      <c r="G140" s="21">
        <f t="shared" si="1"/>
        <v>37846969.260000005</v>
      </c>
    </row>
    <row r="141" spans="2:10" s="34" customFormat="1" ht="15.75" x14ac:dyDescent="0.25">
      <c r="B141" s="36">
        <v>46198</v>
      </c>
      <c r="C141" s="27">
        <v>5506685</v>
      </c>
      <c r="D141" s="31" t="s">
        <v>140</v>
      </c>
      <c r="E141" s="28"/>
      <c r="F141" s="28">
        <v>4500</v>
      </c>
      <c r="G141" s="21">
        <f t="shared" si="1"/>
        <v>37851469.260000005</v>
      </c>
    </row>
    <row r="142" spans="2:10" s="34" customFormat="1" ht="15.75" x14ac:dyDescent="0.25">
      <c r="B142" s="36">
        <v>46198</v>
      </c>
      <c r="C142" s="27">
        <v>58105</v>
      </c>
      <c r="D142" s="1" t="s">
        <v>190</v>
      </c>
      <c r="E142" s="28">
        <v>64477.48</v>
      </c>
      <c r="F142" s="28"/>
      <c r="G142" s="21">
        <f t="shared" si="1"/>
        <v>37786991.780000009</v>
      </c>
    </row>
    <row r="143" spans="2:10" s="34" customFormat="1" ht="15.75" x14ac:dyDescent="0.25">
      <c r="B143" s="36">
        <v>46198</v>
      </c>
      <c r="C143" s="27">
        <v>58106</v>
      </c>
      <c r="D143" s="31" t="s">
        <v>144</v>
      </c>
      <c r="E143" s="28">
        <v>67667.06</v>
      </c>
      <c r="F143" s="28"/>
      <c r="G143" s="21">
        <f t="shared" ref="G143:G205" si="2">G142+F143-E143</f>
        <v>37719324.720000006</v>
      </c>
    </row>
    <row r="144" spans="2:10" s="34" customFormat="1" ht="15.75" x14ac:dyDescent="0.25">
      <c r="B144" s="36">
        <v>46198</v>
      </c>
      <c r="C144" s="27">
        <v>58107</v>
      </c>
      <c r="D144" s="31" t="s">
        <v>145</v>
      </c>
      <c r="E144" s="28">
        <v>123917.06</v>
      </c>
      <c r="F144" s="28"/>
      <c r="G144" s="21">
        <f t="shared" si="2"/>
        <v>37595407.660000004</v>
      </c>
    </row>
    <row r="145" spans="1:11" s="34" customFormat="1" ht="15.75" x14ac:dyDescent="0.25">
      <c r="B145" s="36">
        <v>46198</v>
      </c>
      <c r="C145" s="27">
        <v>58108</v>
      </c>
      <c r="D145" s="31" t="s">
        <v>191</v>
      </c>
      <c r="E145" s="28">
        <v>86417.06</v>
      </c>
      <c r="F145" s="28"/>
      <c r="G145" s="21">
        <f t="shared" si="2"/>
        <v>37508990.600000001</v>
      </c>
    </row>
    <row r="146" spans="1:11" s="34" customFormat="1" ht="15.75" x14ac:dyDescent="0.25">
      <c r="B146" s="36">
        <v>46198</v>
      </c>
      <c r="C146" s="27">
        <v>58109</v>
      </c>
      <c r="D146" s="31" t="s">
        <v>146</v>
      </c>
      <c r="E146" s="28">
        <v>0</v>
      </c>
      <c r="F146" s="28"/>
      <c r="G146" s="21">
        <f t="shared" si="2"/>
        <v>37508990.600000001</v>
      </c>
    </row>
    <row r="147" spans="1:11" s="34" customFormat="1" ht="15.75" x14ac:dyDescent="0.25">
      <c r="B147" s="36">
        <v>46198</v>
      </c>
      <c r="C147" s="27">
        <v>58110</v>
      </c>
      <c r="D147" s="31" t="s">
        <v>147</v>
      </c>
      <c r="E147" s="28">
        <v>39202.75</v>
      </c>
      <c r="F147" s="28"/>
      <c r="G147" s="21">
        <f t="shared" si="2"/>
        <v>37469787.850000001</v>
      </c>
    </row>
    <row r="148" spans="1:11" s="34" customFormat="1" ht="15.75" x14ac:dyDescent="0.25">
      <c r="B148" s="36">
        <v>46198</v>
      </c>
      <c r="C148" s="27">
        <v>58111</v>
      </c>
      <c r="D148" s="1" t="s">
        <v>148</v>
      </c>
      <c r="E148" s="28">
        <v>30000</v>
      </c>
      <c r="F148" s="28"/>
      <c r="G148" s="21">
        <f t="shared" si="2"/>
        <v>37439787.850000001</v>
      </c>
    </row>
    <row r="149" spans="1:11" s="34" customFormat="1" ht="15.75" x14ac:dyDescent="0.25">
      <c r="B149" s="36">
        <v>46198</v>
      </c>
      <c r="C149" s="27">
        <v>58112</v>
      </c>
      <c r="D149" s="31" t="s">
        <v>149</v>
      </c>
      <c r="E149" s="28">
        <v>15000</v>
      </c>
      <c r="F149" s="28"/>
      <c r="G149" s="21">
        <f t="shared" si="2"/>
        <v>37424787.850000001</v>
      </c>
    </row>
    <row r="150" spans="1:11" s="34" customFormat="1" ht="15.75" x14ac:dyDescent="0.25">
      <c r="B150" s="36">
        <v>46198</v>
      </c>
      <c r="C150" s="27">
        <v>58113</v>
      </c>
      <c r="D150" s="31" t="s">
        <v>192</v>
      </c>
      <c r="E150" s="28">
        <v>15000</v>
      </c>
      <c r="F150" s="28"/>
      <c r="G150" s="21">
        <f t="shared" si="2"/>
        <v>37409787.850000001</v>
      </c>
    </row>
    <row r="151" spans="1:11" s="34" customFormat="1" ht="15.75" x14ac:dyDescent="0.25">
      <c r="B151" s="36">
        <v>46198</v>
      </c>
      <c r="C151" s="27">
        <v>58114</v>
      </c>
      <c r="D151" s="31" t="s">
        <v>150</v>
      </c>
      <c r="E151" s="28">
        <v>15000</v>
      </c>
      <c r="F151" s="28"/>
      <c r="G151" s="21">
        <f t="shared" si="2"/>
        <v>37394787.850000001</v>
      </c>
    </row>
    <row r="152" spans="1:11" s="34" customFormat="1" ht="15.75" x14ac:dyDescent="0.25">
      <c r="A152" s="36">
        <v>46038</v>
      </c>
      <c r="B152" s="36">
        <v>46198</v>
      </c>
      <c r="C152" s="27">
        <v>58115</v>
      </c>
      <c r="D152" s="31" t="s">
        <v>151</v>
      </c>
      <c r="E152" s="28">
        <v>15000</v>
      </c>
      <c r="F152" s="28"/>
      <c r="G152" s="21">
        <f t="shared" si="2"/>
        <v>37379787.850000001</v>
      </c>
    </row>
    <row r="153" spans="1:11" s="34" customFormat="1" ht="15.75" x14ac:dyDescent="0.25">
      <c r="A153" s="36">
        <v>46038</v>
      </c>
      <c r="B153" s="36">
        <v>46198</v>
      </c>
      <c r="C153" s="27">
        <v>58116</v>
      </c>
      <c r="D153" s="31" t="s">
        <v>209</v>
      </c>
      <c r="E153" s="28">
        <v>15000</v>
      </c>
      <c r="F153" s="28"/>
      <c r="G153" s="21">
        <f t="shared" si="2"/>
        <v>37364787.850000001</v>
      </c>
    </row>
    <row r="154" spans="1:11" s="34" customFormat="1" ht="15.75" x14ac:dyDescent="0.25">
      <c r="A154" s="36">
        <v>46038</v>
      </c>
      <c r="B154" s="36">
        <v>46198</v>
      </c>
      <c r="C154" s="27">
        <v>58117</v>
      </c>
      <c r="D154" s="31" t="s">
        <v>152</v>
      </c>
      <c r="E154" s="28">
        <v>20000</v>
      </c>
      <c r="F154" s="28"/>
      <c r="G154" s="21">
        <f t="shared" si="2"/>
        <v>37344787.850000001</v>
      </c>
    </row>
    <row r="155" spans="1:11" s="34" customFormat="1" ht="15.75" x14ac:dyDescent="0.25">
      <c r="A155" s="36">
        <v>46038</v>
      </c>
      <c r="B155" s="36">
        <v>46198</v>
      </c>
      <c r="C155" s="27">
        <v>58118</v>
      </c>
      <c r="D155" s="31" t="s">
        <v>153</v>
      </c>
      <c r="E155" s="28">
        <v>25000</v>
      </c>
      <c r="F155" s="28"/>
      <c r="G155" s="21">
        <f t="shared" si="2"/>
        <v>37319787.850000001</v>
      </c>
    </row>
    <row r="156" spans="1:11" s="34" customFormat="1" ht="15.75" x14ac:dyDescent="0.25">
      <c r="A156" s="36">
        <v>46038</v>
      </c>
      <c r="B156" s="36">
        <v>46198</v>
      </c>
      <c r="C156" s="27">
        <v>58119</v>
      </c>
      <c r="D156" s="31" t="s">
        <v>154</v>
      </c>
      <c r="E156" s="28">
        <v>39202.75</v>
      </c>
      <c r="F156" s="28"/>
      <c r="G156" s="21">
        <f t="shared" si="2"/>
        <v>37280585.100000001</v>
      </c>
    </row>
    <row r="157" spans="1:11" s="34" customFormat="1" ht="15.75" x14ac:dyDescent="0.25">
      <c r="A157" s="36">
        <v>46038</v>
      </c>
      <c r="B157" s="36">
        <v>46198</v>
      </c>
      <c r="C157" s="27">
        <v>58120</v>
      </c>
      <c r="D157" s="31" t="s">
        <v>193</v>
      </c>
      <c r="E157" s="28">
        <v>20000</v>
      </c>
      <c r="F157" s="28"/>
      <c r="G157" s="21">
        <f t="shared" si="2"/>
        <v>37260585.100000001</v>
      </c>
      <c r="K157" s="41"/>
    </row>
    <row r="158" spans="1:11" s="34" customFormat="1" ht="15.75" x14ac:dyDescent="0.25">
      <c r="A158" s="36"/>
      <c r="B158" s="36">
        <v>46198</v>
      </c>
      <c r="C158" s="27">
        <v>58121</v>
      </c>
      <c r="D158" s="31" t="s">
        <v>155</v>
      </c>
      <c r="E158" s="28">
        <v>13333.33</v>
      </c>
      <c r="F158" s="28"/>
      <c r="G158" s="21">
        <f t="shared" si="2"/>
        <v>37247251.770000003</v>
      </c>
      <c r="K158" s="41"/>
    </row>
    <row r="159" spans="1:11" s="34" customFormat="1" ht="15.75" x14ac:dyDescent="0.25">
      <c r="A159" s="36">
        <v>46038</v>
      </c>
      <c r="B159" s="36">
        <v>46198</v>
      </c>
      <c r="C159" s="27">
        <v>58122</v>
      </c>
      <c r="D159" s="31" t="s">
        <v>194</v>
      </c>
      <c r="E159" s="28">
        <v>20000</v>
      </c>
      <c r="F159" s="28"/>
      <c r="G159" s="21">
        <f t="shared" si="2"/>
        <v>37227251.770000003</v>
      </c>
    </row>
    <row r="160" spans="1:11" s="34" customFormat="1" ht="15.75" x14ac:dyDescent="0.25">
      <c r="A160" s="36">
        <v>46038</v>
      </c>
      <c r="B160" s="36">
        <v>46198</v>
      </c>
      <c r="C160" s="27">
        <v>58123</v>
      </c>
      <c r="D160" s="31" t="s">
        <v>156</v>
      </c>
      <c r="E160" s="28">
        <v>6250</v>
      </c>
      <c r="F160" s="28"/>
      <c r="G160" s="21">
        <f t="shared" si="2"/>
        <v>37221001.770000003</v>
      </c>
    </row>
    <row r="161" spans="2:10" s="34" customFormat="1" ht="15.75" x14ac:dyDescent="0.25">
      <c r="B161" s="36">
        <v>46198</v>
      </c>
      <c r="C161" s="27">
        <v>58124</v>
      </c>
      <c r="D161" s="31" t="s">
        <v>157</v>
      </c>
      <c r="E161" s="28">
        <v>30000</v>
      </c>
      <c r="F161" s="28"/>
      <c r="G161" s="21">
        <f t="shared" si="2"/>
        <v>37191001.770000003</v>
      </c>
    </row>
    <row r="162" spans="2:10" s="34" customFormat="1" ht="15.75" x14ac:dyDescent="0.25">
      <c r="B162" s="36">
        <v>46198</v>
      </c>
      <c r="C162" s="27">
        <v>58125</v>
      </c>
      <c r="D162" s="31" t="s">
        <v>158</v>
      </c>
      <c r="E162" s="28">
        <v>13750</v>
      </c>
      <c r="F162" s="28"/>
      <c r="G162" s="21">
        <f t="shared" si="2"/>
        <v>37177251.770000003</v>
      </c>
    </row>
    <row r="163" spans="2:10" s="34" customFormat="1" ht="15.75" x14ac:dyDescent="0.25">
      <c r="B163" s="36">
        <v>46198</v>
      </c>
      <c r="C163" s="27">
        <v>58126</v>
      </c>
      <c r="D163" s="31" t="s">
        <v>159</v>
      </c>
      <c r="E163" s="28">
        <v>20000</v>
      </c>
      <c r="F163" s="28"/>
      <c r="G163" s="21">
        <f t="shared" si="2"/>
        <v>37157251.770000003</v>
      </c>
    </row>
    <row r="164" spans="2:10" s="34" customFormat="1" ht="15.75" x14ac:dyDescent="0.25">
      <c r="B164" s="36">
        <v>46198</v>
      </c>
      <c r="C164" s="27">
        <v>58127</v>
      </c>
      <c r="D164" s="31" t="s">
        <v>160</v>
      </c>
      <c r="E164" s="28">
        <v>18333.330000000002</v>
      </c>
      <c r="F164" s="28"/>
      <c r="G164" s="21">
        <f t="shared" si="2"/>
        <v>37138918.440000005</v>
      </c>
    </row>
    <row r="165" spans="2:10" s="34" customFormat="1" ht="15.75" x14ac:dyDescent="0.25">
      <c r="B165" s="36">
        <v>46198</v>
      </c>
      <c r="C165" s="27">
        <v>58128</v>
      </c>
      <c r="D165" s="31" t="s">
        <v>161</v>
      </c>
      <c r="E165" s="28">
        <v>10000</v>
      </c>
      <c r="F165" s="28"/>
      <c r="G165" s="21">
        <f t="shared" si="2"/>
        <v>37128918.440000005</v>
      </c>
    </row>
    <row r="166" spans="2:10" s="34" customFormat="1" ht="15.75" x14ac:dyDescent="0.25">
      <c r="B166" s="36">
        <v>46198</v>
      </c>
      <c r="C166" s="27">
        <v>58129</v>
      </c>
      <c r="D166" s="31" t="s">
        <v>162</v>
      </c>
      <c r="E166" s="28">
        <v>6250</v>
      </c>
      <c r="F166" s="28"/>
      <c r="G166" s="21">
        <f t="shared" si="2"/>
        <v>37122668.440000005</v>
      </c>
    </row>
    <row r="167" spans="2:10" s="34" customFormat="1" ht="15.75" x14ac:dyDescent="0.25">
      <c r="B167" s="36">
        <v>46198</v>
      </c>
      <c r="C167" s="27">
        <v>58130</v>
      </c>
      <c r="D167" s="31" t="s">
        <v>163</v>
      </c>
      <c r="E167" s="28">
        <v>15000</v>
      </c>
      <c r="F167" s="28"/>
      <c r="G167" s="21">
        <f t="shared" si="2"/>
        <v>37107668.440000005</v>
      </c>
    </row>
    <row r="168" spans="2:10" s="34" customFormat="1" ht="15.75" x14ac:dyDescent="0.25">
      <c r="B168" s="36">
        <v>46198</v>
      </c>
      <c r="C168" s="27">
        <v>58131</v>
      </c>
      <c r="D168" s="31" t="s">
        <v>164</v>
      </c>
      <c r="E168" s="28">
        <v>20000</v>
      </c>
      <c r="F168" s="28"/>
      <c r="G168" s="21">
        <f t="shared" si="2"/>
        <v>37087668.440000005</v>
      </c>
    </row>
    <row r="169" spans="2:10" s="34" customFormat="1" ht="15.75" x14ac:dyDescent="0.25">
      <c r="B169" s="36">
        <v>46198</v>
      </c>
      <c r="C169" s="27">
        <v>58132</v>
      </c>
      <c r="D169" s="31" t="s">
        <v>165</v>
      </c>
      <c r="E169" s="28">
        <v>15000</v>
      </c>
      <c r="F169" s="28"/>
      <c r="G169" s="21">
        <f t="shared" si="2"/>
        <v>37072668.440000005</v>
      </c>
    </row>
    <row r="170" spans="2:10" s="34" customFormat="1" ht="15.75" x14ac:dyDescent="0.25">
      <c r="B170" s="36">
        <v>46198</v>
      </c>
      <c r="C170" s="27">
        <v>58133</v>
      </c>
      <c r="D170" s="31" t="s">
        <v>166</v>
      </c>
      <c r="E170" s="28">
        <v>15000</v>
      </c>
      <c r="F170" s="28"/>
      <c r="G170" s="21">
        <f t="shared" si="2"/>
        <v>37057668.440000005</v>
      </c>
    </row>
    <row r="171" spans="2:10" s="34" customFormat="1" ht="15.75" x14ac:dyDescent="0.25">
      <c r="B171" s="36">
        <v>46198</v>
      </c>
      <c r="C171" s="27">
        <v>58134</v>
      </c>
      <c r="D171" s="31" t="s">
        <v>167</v>
      </c>
      <c r="E171" s="28">
        <v>30000</v>
      </c>
      <c r="F171" s="28"/>
      <c r="G171" s="21">
        <f t="shared" si="2"/>
        <v>37027668.440000005</v>
      </c>
    </row>
    <row r="172" spans="2:10" s="34" customFormat="1" ht="15.75" x14ac:dyDescent="0.25">
      <c r="B172" s="36">
        <v>46198</v>
      </c>
      <c r="C172" s="27">
        <v>58135</v>
      </c>
      <c r="D172" s="31" t="s">
        <v>168</v>
      </c>
      <c r="E172" s="28">
        <v>27500</v>
      </c>
      <c r="F172" s="28"/>
      <c r="G172" s="21">
        <f t="shared" si="2"/>
        <v>37000168.440000005</v>
      </c>
    </row>
    <row r="173" spans="2:10" s="34" customFormat="1" ht="15.75" x14ac:dyDescent="0.25">
      <c r="B173" s="36">
        <v>46198</v>
      </c>
      <c r="C173" s="27">
        <v>58136</v>
      </c>
      <c r="D173" s="31" t="s">
        <v>195</v>
      </c>
      <c r="E173" s="28">
        <v>7500</v>
      </c>
      <c r="F173" s="28"/>
      <c r="G173" s="21">
        <f t="shared" si="2"/>
        <v>36992668.440000005</v>
      </c>
    </row>
    <row r="174" spans="2:10" s="34" customFormat="1" ht="15.75" x14ac:dyDescent="0.25">
      <c r="B174" s="36">
        <v>46198</v>
      </c>
      <c r="C174" s="27">
        <v>58137</v>
      </c>
      <c r="D174" s="31" t="s">
        <v>169</v>
      </c>
      <c r="E174" s="28">
        <v>25000</v>
      </c>
      <c r="F174" s="28"/>
      <c r="G174" s="21">
        <f t="shared" si="2"/>
        <v>36967668.440000005</v>
      </c>
    </row>
    <row r="175" spans="2:10" s="34" customFormat="1" ht="15.75" x14ac:dyDescent="0.25">
      <c r="B175" s="36">
        <v>46198</v>
      </c>
      <c r="C175" s="27" t="s">
        <v>45</v>
      </c>
      <c r="D175" s="31" t="s">
        <v>37</v>
      </c>
      <c r="E175" s="28">
        <v>1095</v>
      </c>
      <c r="F175" s="28"/>
      <c r="G175" s="21">
        <f t="shared" si="2"/>
        <v>36966573.440000005</v>
      </c>
      <c r="J175" s="42"/>
    </row>
    <row r="176" spans="2:10" s="34" customFormat="1" ht="15.75" x14ac:dyDescent="0.25">
      <c r="B176" s="36">
        <v>46198</v>
      </c>
      <c r="C176" s="27" t="s">
        <v>45</v>
      </c>
      <c r="D176" s="31" t="s">
        <v>38</v>
      </c>
      <c r="E176" s="28">
        <v>150</v>
      </c>
      <c r="F176" s="28"/>
      <c r="G176" s="21">
        <f t="shared" si="2"/>
        <v>36966423.440000005</v>
      </c>
    </row>
    <row r="177" spans="1:10" s="34" customFormat="1" ht="15.75" x14ac:dyDescent="0.25">
      <c r="B177" s="36">
        <v>46198</v>
      </c>
      <c r="C177" s="27" t="s">
        <v>45</v>
      </c>
      <c r="D177" s="32" t="s">
        <v>55</v>
      </c>
      <c r="E177" s="28">
        <v>98.01</v>
      </c>
      <c r="F177" s="28"/>
      <c r="G177" s="21">
        <f t="shared" si="2"/>
        <v>36966325.430000007</v>
      </c>
    </row>
    <row r="178" spans="1:10" s="34" customFormat="1" ht="15.75" x14ac:dyDescent="0.25">
      <c r="B178" s="36">
        <v>46198</v>
      </c>
      <c r="C178" s="27" t="s">
        <v>45</v>
      </c>
      <c r="D178" s="1" t="s">
        <v>170</v>
      </c>
      <c r="E178" s="28"/>
      <c r="F178" s="28">
        <v>30000</v>
      </c>
      <c r="G178" s="21">
        <f t="shared" si="2"/>
        <v>36996325.430000007</v>
      </c>
      <c r="J178" s="42"/>
    </row>
    <row r="179" spans="1:10" s="34" customFormat="1" ht="15.75" x14ac:dyDescent="0.25">
      <c r="A179" s="50">
        <v>46171</v>
      </c>
      <c r="B179" s="36">
        <v>46199</v>
      </c>
      <c r="C179" s="27" t="s">
        <v>45</v>
      </c>
      <c r="D179" s="31" t="s">
        <v>46</v>
      </c>
      <c r="E179" s="28"/>
      <c r="F179" s="28">
        <v>3000</v>
      </c>
      <c r="G179" s="21">
        <f t="shared" si="2"/>
        <v>36999325.430000007</v>
      </c>
    </row>
    <row r="180" spans="1:10" s="34" customFormat="1" ht="15.75" x14ac:dyDescent="0.25">
      <c r="B180" s="36">
        <v>46199</v>
      </c>
      <c r="C180" s="27" t="s">
        <v>184</v>
      </c>
      <c r="D180" s="31" t="s">
        <v>36</v>
      </c>
      <c r="E180" s="28"/>
      <c r="F180" s="28">
        <v>40500</v>
      </c>
      <c r="G180" s="21">
        <f t="shared" si="2"/>
        <v>37039825.430000007</v>
      </c>
    </row>
    <row r="181" spans="1:10" s="34" customFormat="1" ht="15.75" x14ac:dyDescent="0.25">
      <c r="B181" s="36">
        <v>46199</v>
      </c>
      <c r="C181" s="27" t="s">
        <v>185</v>
      </c>
      <c r="D181" s="31" t="s">
        <v>49</v>
      </c>
      <c r="E181" s="28"/>
      <c r="F181" s="28">
        <v>6000</v>
      </c>
      <c r="G181" s="21">
        <f t="shared" si="2"/>
        <v>37045825.430000007</v>
      </c>
    </row>
    <row r="182" spans="1:10" s="34" customFormat="1" ht="15.75" x14ac:dyDescent="0.25">
      <c r="B182" s="36">
        <v>46199</v>
      </c>
      <c r="C182" s="27">
        <v>58138</v>
      </c>
      <c r="D182" s="31" t="s">
        <v>186</v>
      </c>
      <c r="E182" s="28">
        <v>920400</v>
      </c>
      <c r="F182" s="28"/>
      <c r="G182" s="21">
        <f t="shared" si="2"/>
        <v>36125425.430000007</v>
      </c>
    </row>
    <row r="183" spans="1:10" s="34" customFormat="1" ht="15.75" x14ac:dyDescent="0.25">
      <c r="B183" s="36">
        <v>46199</v>
      </c>
      <c r="C183" s="27" t="s">
        <v>45</v>
      </c>
      <c r="D183" s="31" t="s">
        <v>37</v>
      </c>
      <c r="E183" s="28">
        <v>400</v>
      </c>
      <c r="F183" s="28"/>
      <c r="G183" s="21">
        <f t="shared" si="2"/>
        <v>36125025.430000007</v>
      </c>
      <c r="I183" s="50"/>
      <c r="J183" s="42"/>
    </row>
    <row r="184" spans="1:10" s="34" customFormat="1" ht="15.75" x14ac:dyDescent="0.25">
      <c r="B184" s="36">
        <v>46199</v>
      </c>
      <c r="C184" s="27" t="s">
        <v>45</v>
      </c>
      <c r="D184" s="31" t="s">
        <v>38</v>
      </c>
      <c r="E184" s="28">
        <v>125</v>
      </c>
      <c r="F184" s="28"/>
      <c r="G184" s="21">
        <f t="shared" si="2"/>
        <v>36124900.430000007</v>
      </c>
      <c r="J184" s="42"/>
    </row>
    <row r="185" spans="1:10" s="34" customFormat="1" ht="15.75" x14ac:dyDescent="0.25">
      <c r="B185" s="36">
        <v>46199</v>
      </c>
      <c r="C185" s="27" t="s">
        <v>45</v>
      </c>
      <c r="D185" s="32" t="s">
        <v>55</v>
      </c>
      <c r="E185" s="28">
        <v>67.5</v>
      </c>
      <c r="F185" s="28"/>
      <c r="G185" s="21">
        <f t="shared" si="2"/>
        <v>36124832.930000007</v>
      </c>
      <c r="J185" s="42"/>
    </row>
    <row r="186" spans="1:10" s="34" customFormat="1" ht="15.75" x14ac:dyDescent="0.25">
      <c r="B186" s="36">
        <v>46202</v>
      </c>
      <c r="C186" s="27" t="s">
        <v>45</v>
      </c>
      <c r="D186" s="1" t="s">
        <v>33</v>
      </c>
      <c r="E186" s="28"/>
      <c r="F186" s="28">
        <v>107127.64</v>
      </c>
      <c r="G186" s="21">
        <f t="shared" si="2"/>
        <v>36231960.570000008</v>
      </c>
      <c r="J186" s="42"/>
    </row>
    <row r="187" spans="1:10" s="34" customFormat="1" ht="15.75" x14ac:dyDescent="0.25">
      <c r="B187" s="36">
        <v>46202</v>
      </c>
      <c r="C187" s="27" t="s">
        <v>45</v>
      </c>
      <c r="D187" s="31" t="s">
        <v>46</v>
      </c>
      <c r="E187" s="28"/>
      <c r="F187" s="28">
        <v>3000</v>
      </c>
      <c r="G187" s="21">
        <f t="shared" si="2"/>
        <v>36234960.570000008</v>
      </c>
      <c r="J187" s="42"/>
    </row>
    <row r="188" spans="1:10" s="34" customFormat="1" ht="15.75" x14ac:dyDescent="0.25">
      <c r="B188" s="36">
        <v>46202</v>
      </c>
      <c r="C188" s="27" t="s">
        <v>197</v>
      </c>
      <c r="D188" s="31" t="s">
        <v>36</v>
      </c>
      <c r="E188" s="28"/>
      <c r="F188" s="28">
        <v>13000</v>
      </c>
      <c r="G188" s="21">
        <f t="shared" si="2"/>
        <v>36247960.570000008</v>
      </c>
      <c r="J188" s="42"/>
    </row>
    <row r="189" spans="1:10" s="34" customFormat="1" ht="15.75" x14ac:dyDescent="0.25">
      <c r="B189" s="36">
        <v>46202</v>
      </c>
      <c r="C189" s="27" t="s">
        <v>198</v>
      </c>
      <c r="D189" s="31" t="s">
        <v>49</v>
      </c>
      <c r="E189" s="28"/>
      <c r="F189" s="28">
        <v>8000</v>
      </c>
      <c r="G189" s="21">
        <f t="shared" si="2"/>
        <v>36255960.570000008</v>
      </c>
      <c r="J189" s="42"/>
    </row>
    <row r="190" spans="1:10" s="34" customFormat="1" ht="15.75" x14ac:dyDescent="0.25">
      <c r="B190" s="36">
        <v>46202</v>
      </c>
      <c r="C190" s="27">
        <v>47756</v>
      </c>
      <c r="D190" s="31" t="s">
        <v>92</v>
      </c>
      <c r="E190" s="28"/>
      <c r="F190" s="28">
        <v>100000</v>
      </c>
      <c r="G190" s="21">
        <f t="shared" si="2"/>
        <v>36355960.570000008</v>
      </c>
      <c r="J190" s="42"/>
    </row>
    <row r="191" spans="1:10" s="34" customFormat="1" ht="15.75" x14ac:dyDescent="0.25">
      <c r="B191" s="36">
        <v>46202</v>
      </c>
      <c r="C191" s="27">
        <v>47757</v>
      </c>
      <c r="D191" s="31" t="s">
        <v>92</v>
      </c>
      <c r="E191" s="28"/>
      <c r="F191" s="28">
        <v>100000</v>
      </c>
      <c r="G191" s="21">
        <f t="shared" si="2"/>
        <v>36455960.570000008</v>
      </c>
      <c r="J191" s="42"/>
    </row>
    <row r="192" spans="1:10" s="34" customFormat="1" ht="15.75" x14ac:dyDescent="0.25">
      <c r="B192" s="36">
        <v>46202</v>
      </c>
      <c r="C192" s="27" t="s">
        <v>45</v>
      </c>
      <c r="D192" s="31" t="s">
        <v>37</v>
      </c>
      <c r="E192" s="28">
        <v>1012.5</v>
      </c>
      <c r="F192" s="28"/>
      <c r="G192" s="21">
        <f t="shared" si="2"/>
        <v>36454948.070000008</v>
      </c>
      <c r="J192" s="42"/>
    </row>
    <row r="193" spans="2:10" s="34" customFormat="1" ht="15.75" x14ac:dyDescent="0.25">
      <c r="B193" s="36">
        <v>46202</v>
      </c>
      <c r="C193" s="27" t="s">
        <v>45</v>
      </c>
      <c r="D193" s="31" t="s">
        <v>38</v>
      </c>
      <c r="E193" s="28">
        <v>150</v>
      </c>
      <c r="F193" s="28"/>
      <c r="G193" s="21">
        <f t="shared" si="2"/>
        <v>36454798.070000008</v>
      </c>
      <c r="J193" s="42"/>
    </row>
    <row r="194" spans="2:10" s="34" customFormat="1" ht="15.75" x14ac:dyDescent="0.25">
      <c r="B194" s="36">
        <v>46202</v>
      </c>
      <c r="C194" s="27" t="s">
        <v>45</v>
      </c>
      <c r="D194" s="32" t="s">
        <v>55</v>
      </c>
      <c r="E194" s="28">
        <v>1380.6</v>
      </c>
      <c r="F194" s="28"/>
      <c r="G194" s="21">
        <f t="shared" si="2"/>
        <v>36453417.470000006</v>
      </c>
      <c r="J194" s="42"/>
    </row>
    <row r="195" spans="2:10" s="34" customFormat="1" ht="15.75" x14ac:dyDescent="0.25">
      <c r="B195" s="36">
        <v>46202</v>
      </c>
      <c r="C195" s="27" t="s">
        <v>45</v>
      </c>
      <c r="D195" s="32" t="s">
        <v>57</v>
      </c>
      <c r="E195" s="28">
        <v>404.25</v>
      </c>
      <c r="F195" s="28"/>
      <c r="G195" s="21">
        <f t="shared" si="2"/>
        <v>36453013.220000006</v>
      </c>
      <c r="J195" s="42"/>
    </row>
    <row r="196" spans="2:10" s="34" customFormat="1" ht="15.75" x14ac:dyDescent="0.25">
      <c r="B196" s="36">
        <v>46203</v>
      </c>
      <c r="C196" s="27" t="s">
        <v>45</v>
      </c>
      <c r="D196" s="1" t="s">
        <v>33</v>
      </c>
      <c r="E196" s="28"/>
      <c r="F196" s="28">
        <v>27507.37</v>
      </c>
      <c r="G196" s="21">
        <f t="shared" si="2"/>
        <v>36480520.590000004</v>
      </c>
      <c r="J196" s="42"/>
    </row>
    <row r="197" spans="2:10" s="34" customFormat="1" ht="15.75" x14ac:dyDescent="0.25">
      <c r="B197" s="36">
        <v>46203</v>
      </c>
      <c r="C197" s="27" t="s">
        <v>45</v>
      </c>
      <c r="D197" s="31" t="s">
        <v>46</v>
      </c>
      <c r="E197" s="28"/>
      <c r="F197" s="28">
        <v>7000</v>
      </c>
      <c r="G197" s="21">
        <f t="shared" si="2"/>
        <v>36487520.590000004</v>
      </c>
      <c r="J197" s="42"/>
    </row>
    <row r="198" spans="2:10" s="34" customFormat="1" ht="15.75" x14ac:dyDescent="0.25">
      <c r="B198" s="36">
        <v>46203</v>
      </c>
      <c r="C198" s="27" t="s">
        <v>199</v>
      </c>
      <c r="D198" s="31" t="s">
        <v>36</v>
      </c>
      <c r="E198" s="28"/>
      <c r="F198" s="28">
        <v>111000</v>
      </c>
      <c r="G198" s="21">
        <f t="shared" si="2"/>
        <v>36598520.590000004</v>
      </c>
      <c r="J198" s="42"/>
    </row>
    <row r="199" spans="2:10" s="34" customFormat="1" ht="15.75" x14ac:dyDescent="0.25">
      <c r="B199" s="36">
        <v>46203</v>
      </c>
      <c r="C199" s="27" t="s">
        <v>200</v>
      </c>
      <c r="D199" s="31" t="s">
        <v>49</v>
      </c>
      <c r="E199" s="28"/>
      <c r="F199" s="28">
        <v>2000</v>
      </c>
      <c r="G199" s="21">
        <f t="shared" si="2"/>
        <v>36600520.590000004</v>
      </c>
      <c r="J199" s="42"/>
    </row>
    <row r="200" spans="2:10" s="34" customFormat="1" ht="15.75" x14ac:dyDescent="0.25">
      <c r="B200" s="36">
        <v>46203</v>
      </c>
      <c r="C200" s="27">
        <v>5506717</v>
      </c>
      <c r="D200" s="31" t="s">
        <v>92</v>
      </c>
      <c r="E200" s="28"/>
      <c r="F200" s="28">
        <v>18000</v>
      </c>
      <c r="G200" s="21">
        <f t="shared" si="2"/>
        <v>36618520.590000004</v>
      </c>
      <c r="J200" s="42"/>
    </row>
    <row r="201" spans="2:10" s="34" customFormat="1" ht="15.75" x14ac:dyDescent="0.25">
      <c r="B201" s="36">
        <v>46203</v>
      </c>
      <c r="C201" s="27">
        <v>526232</v>
      </c>
      <c r="D201" s="31" t="s">
        <v>92</v>
      </c>
      <c r="E201" s="28"/>
      <c r="F201" s="28">
        <v>9000</v>
      </c>
      <c r="G201" s="21">
        <f t="shared" si="2"/>
        <v>36627520.590000004</v>
      </c>
      <c r="J201" s="42"/>
    </row>
    <row r="202" spans="2:10" s="34" customFormat="1" ht="15.75" x14ac:dyDescent="0.25">
      <c r="B202" s="36">
        <v>46203</v>
      </c>
      <c r="C202" s="27" t="s">
        <v>45</v>
      </c>
      <c r="D202" s="31" t="s">
        <v>37</v>
      </c>
      <c r="E202" s="28">
        <v>325</v>
      </c>
      <c r="F202" s="28"/>
      <c r="G202" s="21">
        <f t="shared" si="2"/>
        <v>36627195.590000004</v>
      </c>
      <c r="J202" s="42"/>
    </row>
    <row r="203" spans="2:10" s="34" customFormat="1" ht="15.75" x14ac:dyDescent="0.25">
      <c r="B203" s="36">
        <v>46203</v>
      </c>
      <c r="C203" s="27" t="s">
        <v>45</v>
      </c>
      <c r="D203" s="31" t="s">
        <v>38</v>
      </c>
      <c r="E203" s="28">
        <v>200</v>
      </c>
      <c r="F203" s="28"/>
      <c r="G203" s="21">
        <f t="shared" si="2"/>
        <v>36626995.590000004</v>
      </c>
      <c r="J203" s="42"/>
    </row>
    <row r="204" spans="2:10" s="34" customFormat="1" ht="15.75" x14ac:dyDescent="0.25">
      <c r="B204" s="36">
        <v>46203</v>
      </c>
      <c r="C204" s="27" t="s">
        <v>45</v>
      </c>
      <c r="D204" s="32" t="s">
        <v>57</v>
      </c>
      <c r="E204" s="28">
        <v>404.25</v>
      </c>
      <c r="F204" s="28"/>
      <c r="G204" s="21">
        <f t="shared" si="2"/>
        <v>36626591.340000004</v>
      </c>
      <c r="J204" s="42"/>
    </row>
    <row r="205" spans="2:10" s="34" customFormat="1" ht="15.75" x14ac:dyDescent="0.25">
      <c r="B205" s="36">
        <v>46203</v>
      </c>
      <c r="C205" s="27" t="s">
        <v>45</v>
      </c>
      <c r="D205" s="32" t="s">
        <v>201</v>
      </c>
      <c r="E205" s="28">
        <v>175</v>
      </c>
      <c r="F205" s="28"/>
      <c r="G205" s="21">
        <f t="shared" si="2"/>
        <v>36626416.340000004</v>
      </c>
      <c r="J205" s="42"/>
    </row>
    <row r="206" spans="2:10" s="34" customFormat="1" ht="15.75" hidden="1" x14ac:dyDescent="0.25">
      <c r="B206" s="36"/>
      <c r="C206" s="27"/>
      <c r="D206" s="31"/>
      <c r="E206" s="28"/>
      <c r="F206" s="28"/>
      <c r="G206" s="21" t="e">
        <f>#REF!+F206-E206</f>
        <v>#REF!</v>
      </c>
    </row>
    <row r="207" spans="2:10" s="34" customFormat="1" ht="15.75" hidden="1" x14ac:dyDescent="0.25">
      <c r="B207" s="36"/>
      <c r="C207" s="27"/>
      <c r="D207" s="31"/>
      <c r="E207" s="28"/>
      <c r="F207" s="28"/>
      <c r="G207" s="21" t="e">
        <f t="shared" ref="G207:G210" si="3">G206+F207-E207</f>
        <v>#REF!</v>
      </c>
    </row>
    <row r="208" spans="2:10" s="34" customFormat="1" ht="15.75" hidden="1" x14ac:dyDescent="0.25">
      <c r="B208" s="36"/>
      <c r="C208" s="27"/>
      <c r="D208" s="31"/>
      <c r="E208" s="28"/>
      <c r="F208" s="28"/>
      <c r="G208" s="21" t="e">
        <f t="shared" si="3"/>
        <v>#REF!</v>
      </c>
    </row>
    <row r="209" spans="1:7" s="34" customFormat="1" ht="15.75" hidden="1" x14ac:dyDescent="0.25">
      <c r="B209" s="36"/>
      <c r="C209" s="27"/>
      <c r="D209" s="31"/>
      <c r="E209" s="28"/>
      <c r="F209" s="28"/>
      <c r="G209" s="21" t="e">
        <f t="shared" si="3"/>
        <v>#REF!</v>
      </c>
    </row>
    <row r="210" spans="1:7" s="34" customFormat="1" ht="15.75" hidden="1" x14ac:dyDescent="0.25">
      <c r="B210" s="36"/>
      <c r="C210" s="27"/>
      <c r="D210" s="31"/>
      <c r="E210" s="28"/>
      <c r="F210" s="28"/>
      <c r="G210" s="21" t="e">
        <f t="shared" si="3"/>
        <v>#REF!</v>
      </c>
    </row>
    <row r="211" spans="1:7" s="34" customFormat="1" ht="15.75" x14ac:dyDescent="0.25">
      <c r="B211" s="53" t="s">
        <v>19</v>
      </c>
      <c r="C211" s="54"/>
      <c r="D211" s="54"/>
      <c r="E211" s="55">
        <f>SUM(E14:E210)</f>
        <v>1964684.6099999999</v>
      </c>
      <c r="F211" s="55">
        <f>SUM(F14:F210)</f>
        <v>3963273.61</v>
      </c>
      <c r="G211" s="21"/>
    </row>
    <row r="212" spans="1:7" s="3" customFormat="1" x14ac:dyDescent="0.25">
      <c r="A212" s="29"/>
      <c r="B212" s="85" t="s">
        <v>27</v>
      </c>
      <c r="C212" s="85"/>
      <c r="D212" s="85"/>
      <c r="E212" s="85"/>
      <c r="F212" s="85"/>
      <c r="G212" s="66">
        <f>G205</f>
        <v>36626416.340000004</v>
      </c>
    </row>
    <row r="213" spans="1:7" x14ac:dyDescent="0.25">
      <c r="A213" s="3"/>
      <c r="B213" s="25"/>
      <c r="C213" s="25"/>
      <c r="D213" s="25"/>
      <c r="E213" s="25"/>
      <c r="F213" s="25"/>
      <c r="G213" s="26"/>
    </row>
    <row r="214" spans="1:7" x14ac:dyDescent="0.25">
      <c r="A214" s="3"/>
      <c r="B214" s="25"/>
      <c r="C214" s="25"/>
      <c r="D214" s="25"/>
      <c r="E214" s="25"/>
      <c r="F214" s="25"/>
      <c r="G214" s="26"/>
    </row>
    <row r="215" spans="1:7" ht="15.75" thickBot="1" x14ac:dyDescent="0.3">
      <c r="B215" s="86"/>
      <c r="C215" s="86"/>
      <c r="D215" t="s">
        <v>18</v>
      </c>
      <c r="F215" s="86"/>
      <c r="G215" s="86"/>
    </row>
    <row r="216" spans="1:7" x14ac:dyDescent="0.25">
      <c r="B216" s="83" t="s">
        <v>23</v>
      </c>
      <c r="C216" s="83"/>
      <c r="F216" s="83" t="s">
        <v>17</v>
      </c>
      <c r="G216" s="83"/>
    </row>
    <row r="217" spans="1:7" x14ac:dyDescent="0.25">
      <c r="B217" s="82" t="s">
        <v>24</v>
      </c>
      <c r="C217" s="82"/>
      <c r="F217" s="82" t="s">
        <v>7</v>
      </c>
      <c r="G217" s="82"/>
    </row>
    <row r="220" spans="1:7" x14ac:dyDescent="0.25">
      <c r="D220" t="s">
        <v>9</v>
      </c>
    </row>
    <row r="221" spans="1:7" x14ac:dyDescent="0.25">
      <c r="D221" s="83" t="s">
        <v>22</v>
      </c>
      <c r="E221" s="83"/>
    </row>
    <row r="222" spans="1:7" x14ac:dyDescent="0.25">
      <c r="D222" s="82" t="s">
        <v>8</v>
      </c>
      <c r="E222" s="82"/>
    </row>
    <row r="224" spans="1:7" x14ac:dyDescent="0.25">
      <c r="F224" s="43"/>
    </row>
  </sheetData>
  <sortState ref="B10:G20">
    <sortCondition ref="C18:C20"/>
  </sortState>
  <mergeCells count="11">
    <mergeCell ref="A9:G9"/>
    <mergeCell ref="A10:G10"/>
    <mergeCell ref="B212:F212"/>
    <mergeCell ref="B215:C215"/>
    <mergeCell ref="F215:G215"/>
    <mergeCell ref="D222:E222"/>
    <mergeCell ref="B216:C216"/>
    <mergeCell ref="F216:G216"/>
    <mergeCell ref="B217:C217"/>
    <mergeCell ref="F217:G217"/>
    <mergeCell ref="D221:E221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G11" sqref="G11"/>
    </sheetView>
  </sheetViews>
  <sheetFormatPr baseColWidth="10" defaultRowHeight="15" x14ac:dyDescent="0.25"/>
  <cols>
    <col min="1" max="1" width="11.42578125" hidden="1" customWidth="1"/>
    <col min="2" max="2" width="14" customWidth="1"/>
    <col min="4" max="4" width="40" customWidth="1"/>
    <col min="5" max="5" width="13.140625" customWidth="1"/>
    <col min="6" max="6" width="17" customWidth="1"/>
    <col min="7" max="7" width="17.28515625" customWidth="1"/>
  </cols>
  <sheetData>
    <row r="6" spans="1:7" ht="18.75" x14ac:dyDescent="0.3">
      <c r="A6" s="84" t="s">
        <v>13</v>
      </c>
      <c r="B6" s="84"/>
      <c r="C6" s="84"/>
      <c r="D6" s="84"/>
      <c r="E6" s="84"/>
      <c r="F6" s="84"/>
      <c r="G6" s="84"/>
    </row>
    <row r="7" spans="1:7" ht="18.75" x14ac:dyDescent="0.3">
      <c r="A7" s="84" t="s">
        <v>28</v>
      </c>
      <c r="B7" s="84"/>
      <c r="C7" s="84"/>
      <c r="D7" s="84"/>
      <c r="E7" s="84"/>
      <c r="F7" s="84"/>
      <c r="G7" s="84"/>
    </row>
    <row r="8" spans="1:7" ht="15.75" thickBot="1" x14ac:dyDescent="0.3">
      <c r="G8" s="20" t="s">
        <v>10</v>
      </c>
    </row>
    <row r="9" spans="1:7" ht="15.75" x14ac:dyDescent="0.25">
      <c r="B9" s="4" t="s">
        <v>1</v>
      </c>
      <c r="C9" s="5" t="s">
        <v>2</v>
      </c>
      <c r="D9" s="5" t="s">
        <v>14</v>
      </c>
      <c r="E9" s="5" t="s">
        <v>15</v>
      </c>
      <c r="F9" s="5" t="s">
        <v>16</v>
      </c>
      <c r="G9" s="6" t="s">
        <v>4</v>
      </c>
    </row>
    <row r="10" spans="1:7" ht="15.75" x14ac:dyDescent="0.25">
      <c r="A10" s="3"/>
      <c r="B10" s="37"/>
      <c r="C10" s="9"/>
      <c r="D10" s="9" t="s">
        <v>26</v>
      </c>
      <c r="E10" s="9"/>
      <c r="F10" s="9"/>
      <c r="G10" s="21">
        <v>7539092.0199999996</v>
      </c>
    </row>
    <row r="11" spans="1:7" ht="15.75" x14ac:dyDescent="0.25">
      <c r="A11" s="3"/>
      <c r="B11" s="46">
        <v>46178</v>
      </c>
      <c r="C11" s="39" t="s">
        <v>45</v>
      </c>
      <c r="D11" s="1" t="s">
        <v>33</v>
      </c>
      <c r="E11" s="9"/>
      <c r="F11" s="63">
        <v>100520.67</v>
      </c>
      <c r="G11" s="21">
        <f>G10-E11+F11</f>
        <v>7639612.6899999995</v>
      </c>
    </row>
    <row r="12" spans="1:7" ht="15.75" x14ac:dyDescent="0.25">
      <c r="A12" s="3"/>
      <c r="B12" s="59" t="s">
        <v>20</v>
      </c>
      <c r="C12" s="60"/>
      <c r="D12" s="61"/>
      <c r="E12" s="68">
        <f>SUM(E10:E11)</f>
        <v>0</v>
      </c>
      <c r="F12" s="62">
        <f>SUM(F11:F11)</f>
        <v>100520.67</v>
      </c>
      <c r="G12" s="21"/>
    </row>
    <row r="13" spans="1:7" x14ac:dyDescent="0.25">
      <c r="A13" s="29"/>
      <c r="B13" s="87" t="s">
        <v>29</v>
      </c>
      <c r="C13" s="88"/>
      <c r="D13" s="88"/>
      <c r="E13" s="88"/>
      <c r="F13" s="89"/>
      <c r="G13" s="66">
        <f>G11</f>
        <v>7639612.6899999995</v>
      </c>
    </row>
    <row r="14" spans="1:7" x14ac:dyDescent="0.25">
      <c r="A14" s="3"/>
      <c r="B14" s="25"/>
      <c r="C14" s="25"/>
      <c r="D14" s="25"/>
      <c r="E14" s="25"/>
      <c r="F14" s="25"/>
      <c r="G14" s="26"/>
    </row>
    <row r="15" spans="1:7" x14ac:dyDescent="0.25">
      <c r="A15" s="3"/>
      <c r="B15" s="25"/>
      <c r="C15" s="25"/>
      <c r="D15" s="25"/>
      <c r="E15" s="25"/>
      <c r="F15" s="25"/>
      <c r="G15" s="26"/>
    </row>
    <row r="16" spans="1:7" x14ac:dyDescent="0.25">
      <c r="A16" s="3"/>
      <c r="B16" s="25"/>
      <c r="C16" s="25"/>
      <c r="D16" s="25"/>
      <c r="E16" s="25"/>
      <c r="F16" s="25"/>
      <c r="G16" s="26"/>
    </row>
    <row r="17" spans="2:11" ht="15.75" thickBot="1" x14ac:dyDescent="0.3">
      <c r="B17" s="86"/>
      <c r="C17" s="86"/>
      <c r="F17" s="86"/>
      <c r="G17" s="86"/>
    </row>
    <row r="18" spans="2:11" x14ac:dyDescent="0.25">
      <c r="B18" s="83" t="s">
        <v>23</v>
      </c>
      <c r="C18" s="83"/>
      <c r="F18" s="83" t="s">
        <v>17</v>
      </c>
      <c r="G18" s="83"/>
    </row>
    <row r="19" spans="2:11" x14ac:dyDescent="0.25">
      <c r="B19" s="82" t="s">
        <v>24</v>
      </c>
      <c r="C19" s="82"/>
      <c r="F19" s="82" t="s">
        <v>7</v>
      </c>
      <c r="G19" s="82"/>
    </row>
    <row r="21" spans="2:11" x14ac:dyDescent="0.25">
      <c r="K21" s="43"/>
    </row>
    <row r="22" spans="2:11" x14ac:dyDescent="0.25">
      <c r="D22" t="s">
        <v>9</v>
      </c>
    </row>
    <row r="23" spans="2:11" x14ac:dyDescent="0.25">
      <c r="D23" s="83" t="s">
        <v>22</v>
      </c>
      <c r="E23" s="83"/>
    </row>
    <row r="24" spans="2:11" x14ac:dyDescent="0.25">
      <c r="D24" s="82" t="s">
        <v>8</v>
      </c>
      <c r="E24" s="82"/>
    </row>
  </sheetData>
  <mergeCells count="11">
    <mergeCell ref="F19:G19"/>
    <mergeCell ref="D23:E23"/>
    <mergeCell ref="D24:E24"/>
    <mergeCell ref="B19:C19"/>
    <mergeCell ref="B13:F13"/>
    <mergeCell ref="A6:G6"/>
    <mergeCell ref="A7:G7"/>
    <mergeCell ref="B17:C17"/>
    <mergeCell ref="F17:G17"/>
    <mergeCell ref="B18:C18"/>
    <mergeCell ref="F18:G18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6"/>
  <sheetViews>
    <sheetView zoomScaleNormal="100" workbookViewId="0">
      <selection activeCell="D21" sqref="D21"/>
    </sheetView>
  </sheetViews>
  <sheetFormatPr baseColWidth="10" defaultRowHeight="15" x14ac:dyDescent="0.25"/>
  <cols>
    <col min="1" max="1" width="0.7109375" customWidth="1"/>
    <col min="2" max="2" width="10.5703125" customWidth="1"/>
    <col min="3" max="3" width="13.85546875" customWidth="1"/>
    <col min="4" max="4" width="58.42578125" customWidth="1"/>
    <col min="5" max="5" width="13.42578125" customWidth="1"/>
    <col min="6" max="6" width="15" customWidth="1"/>
    <col min="7" max="7" width="20.140625" customWidth="1"/>
  </cols>
  <sheetData>
    <row r="1" spans="1:13" x14ac:dyDescent="0.25">
      <c r="B1" t="s">
        <v>12</v>
      </c>
    </row>
    <row r="5" spans="1:13" x14ac:dyDescent="0.25">
      <c r="I5" s="78">
        <f>I4+H5-G5</f>
        <v>0</v>
      </c>
    </row>
    <row r="6" spans="1:13" ht="18.75" x14ac:dyDescent="0.3">
      <c r="A6" s="84" t="s">
        <v>0</v>
      </c>
      <c r="B6" s="84"/>
      <c r="C6" s="84"/>
      <c r="D6" s="84"/>
      <c r="E6" s="84"/>
      <c r="F6" s="84"/>
      <c r="G6" s="84"/>
      <c r="I6" s="78">
        <f t="shared" ref="I6" si="0">I5+H6-G6</f>
        <v>0</v>
      </c>
    </row>
    <row r="7" spans="1:13" ht="18.75" x14ac:dyDescent="0.3">
      <c r="A7" s="84" t="s">
        <v>28</v>
      </c>
      <c r="B7" s="84"/>
      <c r="C7" s="84"/>
      <c r="D7" s="84"/>
      <c r="E7" s="84"/>
      <c r="F7" s="84"/>
      <c r="G7" s="84"/>
      <c r="I7" s="78">
        <f>I6+H7-G7</f>
        <v>0</v>
      </c>
    </row>
    <row r="8" spans="1:13" ht="15.75" thickBot="1" x14ac:dyDescent="0.3">
      <c r="G8" s="20" t="s">
        <v>6</v>
      </c>
      <c r="I8" s="78"/>
    </row>
    <row r="9" spans="1:13" ht="15.75" x14ac:dyDescent="0.25">
      <c r="B9" s="4" t="s">
        <v>1</v>
      </c>
      <c r="C9" s="5" t="s">
        <v>2</v>
      </c>
      <c r="D9" s="5" t="s">
        <v>14</v>
      </c>
      <c r="E9" s="5" t="s">
        <v>15</v>
      </c>
      <c r="F9" s="6" t="s">
        <v>16</v>
      </c>
      <c r="G9" s="6" t="s">
        <v>4</v>
      </c>
      <c r="I9" s="78"/>
    </row>
    <row r="10" spans="1:13" ht="20.25" customHeight="1" x14ac:dyDescent="0.25">
      <c r="B10" s="13"/>
      <c r="C10" s="1"/>
      <c r="D10" s="9" t="s">
        <v>26</v>
      </c>
      <c r="E10" s="1"/>
      <c r="F10" s="14"/>
      <c r="G10" s="16">
        <v>13879116.640000001</v>
      </c>
      <c r="I10" s="79">
        <f>I7</f>
        <v>0</v>
      </c>
      <c r="K10" s="12"/>
    </row>
    <row r="11" spans="1:13" ht="27.75" customHeight="1" x14ac:dyDescent="0.25">
      <c r="B11" s="30">
        <v>46185</v>
      </c>
      <c r="C11" s="27" t="s">
        <v>93</v>
      </c>
      <c r="D11" s="52" t="s">
        <v>94</v>
      </c>
      <c r="E11" s="28">
        <v>66383.320000000007</v>
      </c>
      <c r="F11" s="28"/>
      <c r="G11" s="10">
        <f>G10+F11-E11</f>
        <v>13812733.32</v>
      </c>
      <c r="M11" s="78">
        <f>M10+L11-K11</f>
        <v>0</v>
      </c>
    </row>
    <row r="12" spans="1:13" ht="18.75" customHeight="1" x14ac:dyDescent="0.25">
      <c r="B12" s="30">
        <v>46188</v>
      </c>
      <c r="C12" s="27" t="s">
        <v>97</v>
      </c>
      <c r="D12" s="31" t="s">
        <v>98</v>
      </c>
      <c r="E12" s="28">
        <v>351688.24</v>
      </c>
      <c r="F12" s="28"/>
      <c r="G12" s="10">
        <f t="shared" ref="G12:G16" si="1">G11+F12-E12</f>
        <v>13461045.08</v>
      </c>
      <c r="K12" s="80"/>
    </row>
    <row r="13" spans="1:13" ht="26.25" customHeight="1" x14ac:dyDescent="0.25">
      <c r="B13" s="30">
        <v>46192</v>
      </c>
      <c r="C13" s="27" t="s">
        <v>123</v>
      </c>
      <c r="D13" s="52" t="s">
        <v>125</v>
      </c>
      <c r="E13" s="28">
        <v>8190</v>
      </c>
      <c r="F13" s="28"/>
      <c r="G13" s="10">
        <f t="shared" si="1"/>
        <v>13452855.08</v>
      </c>
    </row>
    <row r="14" spans="1:13" x14ac:dyDescent="0.25">
      <c r="B14" s="30">
        <v>46198</v>
      </c>
      <c r="C14" s="27" t="s">
        <v>171</v>
      </c>
      <c r="D14" s="31" t="s">
        <v>172</v>
      </c>
      <c r="E14" s="28">
        <v>90209.22</v>
      </c>
      <c r="F14" s="28"/>
      <c r="G14" s="10">
        <f t="shared" si="1"/>
        <v>13362645.859999999</v>
      </c>
    </row>
    <row r="15" spans="1:13" x14ac:dyDescent="0.25">
      <c r="B15" s="30">
        <v>46199</v>
      </c>
      <c r="C15" s="27" t="s">
        <v>187</v>
      </c>
      <c r="D15" s="31" t="s">
        <v>196</v>
      </c>
      <c r="E15" s="28">
        <v>109525.3</v>
      </c>
      <c r="F15" s="28"/>
      <c r="G15" s="10">
        <f t="shared" si="1"/>
        <v>13253120.559999999</v>
      </c>
    </row>
    <row r="16" spans="1:13" x14ac:dyDescent="0.25">
      <c r="B16" s="30">
        <v>46203</v>
      </c>
      <c r="C16" s="27" t="s">
        <v>202</v>
      </c>
      <c r="D16" s="31" t="s">
        <v>203</v>
      </c>
      <c r="E16" s="28">
        <v>276627.40000000002</v>
      </c>
      <c r="F16" s="28"/>
      <c r="G16" s="10">
        <f t="shared" si="1"/>
        <v>12976493.159999998</v>
      </c>
    </row>
    <row r="17" spans="2:7" s="34" customFormat="1" x14ac:dyDescent="0.25">
      <c r="B17" s="56"/>
      <c r="C17" s="54"/>
      <c r="D17" s="57"/>
      <c r="E17" s="58">
        <f>SUM(E11:E16)</f>
        <v>902623.4800000001</v>
      </c>
      <c r="F17" s="55">
        <f>F12</f>
        <v>0</v>
      </c>
      <c r="G17" s="10"/>
    </row>
    <row r="18" spans="2:7" ht="15" customHeight="1" thickBot="1" x14ac:dyDescent="0.3">
      <c r="B18" s="90" t="s">
        <v>30</v>
      </c>
      <c r="C18" s="91"/>
      <c r="D18" s="91"/>
      <c r="E18" s="91"/>
      <c r="F18" s="92"/>
      <c r="G18" s="81">
        <f>G16</f>
        <v>12976493.159999998</v>
      </c>
    </row>
    <row r="21" spans="2:7" ht="15.75" thickBot="1" x14ac:dyDescent="0.3">
      <c r="B21" s="86"/>
      <c r="C21" s="86"/>
      <c r="F21" s="86"/>
      <c r="G21" s="86"/>
    </row>
    <row r="22" spans="2:7" x14ac:dyDescent="0.25">
      <c r="B22" s="83" t="s">
        <v>23</v>
      </c>
      <c r="C22" s="83"/>
      <c r="F22" s="83" t="s">
        <v>17</v>
      </c>
      <c r="G22" s="83"/>
    </row>
    <row r="23" spans="2:7" x14ac:dyDescent="0.25">
      <c r="B23" s="82" t="s">
        <v>24</v>
      </c>
      <c r="C23" s="82"/>
      <c r="F23" s="82" t="s">
        <v>7</v>
      </c>
      <c r="G23" s="82"/>
    </row>
    <row r="24" spans="2:7" x14ac:dyDescent="0.25">
      <c r="D24" t="s">
        <v>9</v>
      </c>
    </row>
    <row r="25" spans="2:7" x14ac:dyDescent="0.25">
      <c r="D25" s="83" t="s">
        <v>21</v>
      </c>
      <c r="E25" s="83"/>
    </row>
    <row r="26" spans="2:7" x14ac:dyDescent="0.25">
      <c r="D26" s="82" t="s">
        <v>8</v>
      </c>
      <c r="E26" s="82"/>
    </row>
  </sheetData>
  <mergeCells count="11">
    <mergeCell ref="A6:G6"/>
    <mergeCell ref="A7:G7"/>
    <mergeCell ref="B18:F18"/>
    <mergeCell ref="B21:C21"/>
    <mergeCell ref="F21:G21"/>
    <mergeCell ref="D26:E26"/>
    <mergeCell ref="B22:C22"/>
    <mergeCell ref="F22:G22"/>
    <mergeCell ref="B23:C23"/>
    <mergeCell ref="F23:G23"/>
    <mergeCell ref="D25:E25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7DD0-9284-4F63-8039-E6A68A1F9B12}">
  <dimension ref="A2:L94"/>
  <sheetViews>
    <sheetView tabSelected="1" view="pageBreakPreview" zoomScaleNormal="100" zoomScaleSheetLayoutView="100" workbookViewId="0">
      <selection activeCell="E60" sqref="E60"/>
    </sheetView>
  </sheetViews>
  <sheetFormatPr baseColWidth="10" defaultRowHeight="15" x14ac:dyDescent="0.25"/>
  <cols>
    <col min="1" max="1" width="0.42578125" customWidth="1"/>
    <col min="2" max="2" width="13.28515625" customWidth="1"/>
    <col min="3" max="3" width="12.42578125" customWidth="1"/>
    <col min="4" max="4" width="78.28515625" bestFit="1" customWidth="1"/>
    <col min="5" max="5" width="16.28515625" customWidth="1"/>
    <col min="6" max="7" width="16.5703125" customWidth="1"/>
    <col min="9" max="10" width="14.140625" bestFit="1" customWidth="1"/>
    <col min="11" max="12" width="13.140625" bestFit="1" customWidth="1"/>
  </cols>
  <sheetData>
    <row r="2" spans="1:7" x14ac:dyDescent="0.25">
      <c r="A2" s="23"/>
      <c r="B2" s="23"/>
      <c r="C2" s="23"/>
      <c r="D2" s="23"/>
      <c r="E2" s="23"/>
      <c r="F2" s="23"/>
      <c r="G2" s="2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ht="21" customHeight="1" x14ac:dyDescent="0.25">
      <c r="A4" s="23"/>
      <c r="B4" s="23"/>
      <c r="C4" s="23"/>
      <c r="D4" s="23"/>
      <c r="E4" s="23"/>
      <c r="F4" s="23"/>
      <c r="G4" s="67"/>
    </row>
    <row r="5" spans="1:7" ht="27" customHeight="1" x14ac:dyDescent="0.3">
      <c r="A5" s="84" t="s">
        <v>5</v>
      </c>
      <c r="B5" s="84"/>
      <c r="C5" s="84"/>
      <c r="D5" s="84"/>
      <c r="E5" s="84"/>
      <c r="F5" s="84"/>
      <c r="G5" s="84"/>
    </row>
    <row r="6" spans="1:7" ht="18.75" x14ac:dyDescent="0.3">
      <c r="A6" s="84" t="s">
        <v>25</v>
      </c>
      <c r="B6" s="84"/>
      <c r="C6" s="84"/>
      <c r="D6" s="84"/>
      <c r="E6" s="84"/>
      <c r="F6" s="84"/>
      <c r="G6" s="84"/>
    </row>
    <row r="7" spans="1:7" ht="15.75" thickBot="1" x14ac:dyDescent="0.3">
      <c r="A7" s="23"/>
      <c r="B7" s="23"/>
      <c r="C7" s="23"/>
      <c r="D7" s="23"/>
      <c r="E7" s="23"/>
      <c r="F7" s="23"/>
      <c r="G7" s="24" t="s">
        <v>11</v>
      </c>
    </row>
    <row r="8" spans="1:7" ht="15.75" x14ac:dyDescent="0.25">
      <c r="B8" s="4" t="s">
        <v>1</v>
      </c>
      <c r="C8" s="5" t="s">
        <v>2</v>
      </c>
      <c r="D8" s="5" t="s">
        <v>14</v>
      </c>
      <c r="E8" s="5" t="s">
        <v>15</v>
      </c>
      <c r="F8" s="6" t="s">
        <v>16</v>
      </c>
      <c r="G8" s="6" t="s">
        <v>4</v>
      </c>
    </row>
    <row r="9" spans="1:7" ht="15.75" x14ac:dyDescent="0.25">
      <c r="B9" s="11"/>
      <c r="C9" s="2"/>
      <c r="D9" s="9" t="s">
        <v>31</v>
      </c>
      <c r="E9" s="31"/>
      <c r="F9" s="15"/>
      <c r="G9" s="16">
        <v>170704832.75999999</v>
      </c>
    </row>
    <row r="10" spans="1:7" s="34" customFormat="1" x14ac:dyDescent="0.25">
      <c r="B10" s="72">
        <v>46175</v>
      </c>
      <c r="C10" s="27" t="s">
        <v>39</v>
      </c>
      <c r="D10" s="31" t="s">
        <v>40</v>
      </c>
      <c r="E10" s="28">
        <v>21403678.25</v>
      </c>
      <c r="F10" s="35"/>
      <c r="G10" s="33">
        <f>G9-E10+F10</f>
        <v>149301154.50999999</v>
      </c>
    </row>
    <row r="11" spans="1:7" s="34" customFormat="1" ht="30" x14ac:dyDescent="0.25">
      <c r="B11" s="72">
        <v>46175</v>
      </c>
      <c r="C11" s="27" t="s">
        <v>41</v>
      </c>
      <c r="D11" s="52" t="s">
        <v>42</v>
      </c>
      <c r="E11" s="28">
        <v>418605.54</v>
      </c>
      <c r="F11" s="33"/>
      <c r="G11" s="33">
        <f t="shared" ref="G11:G54" si="0">G10-E11+F11</f>
        <v>148882548.97</v>
      </c>
    </row>
    <row r="12" spans="1:7" s="34" customFormat="1" ht="30" x14ac:dyDescent="0.25">
      <c r="B12" s="72">
        <v>46175</v>
      </c>
      <c r="C12" s="27" t="s">
        <v>43</v>
      </c>
      <c r="D12" s="52" t="s">
        <v>44</v>
      </c>
      <c r="E12" s="28">
        <v>2160058.9500000002</v>
      </c>
      <c r="F12" s="28"/>
      <c r="G12" s="33">
        <f t="shared" si="0"/>
        <v>146722490.02000001</v>
      </c>
    </row>
    <row r="13" spans="1:7" s="34" customFormat="1" x14ac:dyDescent="0.25">
      <c r="B13" s="72">
        <v>46178</v>
      </c>
      <c r="C13" s="27" t="s">
        <v>58</v>
      </c>
      <c r="D13" s="31" t="s">
        <v>65</v>
      </c>
      <c r="E13" s="28">
        <v>21240</v>
      </c>
      <c r="F13" s="28"/>
      <c r="G13" s="33">
        <f t="shared" si="0"/>
        <v>146701250.02000001</v>
      </c>
    </row>
    <row r="14" spans="1:7" s="34" customFormat="1" x14ac:dyDescent="0.25">
      <c r="B14" s="72">
        <v>46178</v>
      </c>
      <c r="C14" s="27" t="s">
        <v>59</v>
      </c>
      <c r="D14" s="31" t="s">
        <v>66</v>
      </c>
      <c r="E14" s="28">
        <v>9142.64</v>
      </c>
      <c r="F14" s="28"/>
      <c r="G14" s="33">
        <f t="shared" si="0"/>
        <v>146692107.38000003</v>
      </c>
    </row>
    <row r="15" spans="1:7" s="34" customFormat="1" x14ac:dyDescent="0.25">
      <c r="B15" s="72">
        <v>46178</v>
      </c>
      <c r="C15" s="27" t="s">
        <v>60</v>
      </c>
      <c r="D15" s="31" t="s">
        <v>65</v>
      </c>
      <c r="E15" s="28">
        <v>5900</v>
      </c>
      <c r="F15" s="28"/>
      <c r="G15" s="33">
        <f t="shared" si="0"/>
        <v>146686207.38000003</v>
      </c>
    </row>
    <row r="16" spans="1:7" s="34" customFormat="1" x14ac:dyDescent="0.25">
      <c r="B16" s="72">
        <v>46178</v>
      </c>
      <c r="C16" s="27" t="s">
        <v>61</v>
      </c>
      <c r="D16" s="31" t="s">
        <v>67</v>
      </c>
      <c r="E16" s="28">
        <v>5000000</v>
      </c>
      <c r="F16" s="28"/>
      <c r="G16" s="33">
        <f t="shared" si="0"/>
        <v>141686207.38000003</v>
      </c>
    </row>
    <row r="17" spans="1:12" s="34" customFormat="1" x14ac:dyDescent="0.25">
      <c r="B17" s="72">
        <v>46178</v>
      </c>
      <c r="C17" s="27" t="s">
        <v>62</v>
      </c>
      <c r="D17" s="52" t="s">
        <v>68</v>
      </c>
      <c r="E17" s="28">
        <v>796505.44</v>
      </c>
      <c r="F17" s="28"/>
      <c r="G17" s="33">
        <f t="shared" si="0"/>
        <v>140889701.94000003</v>
      </c>
    </row>
    <row r="18" spans="1:12" s="34" customFormat="1" ht="15.75" customHeight="1" x14ac:dyDescent="0.25">
      <c r="B18" s="72">
        <v>46178</v>
      </c>
      <c r="C18" s="27" t="s">
        <v>63</v>
      </c>
      <c r="D18" s="31" t="s">
        <v>69</v>
      </c>
      <c r="E18" s="28">
        <v>103840</v>
      </c>
      <c r="F18" s="28"/>
      <c r="G18" s="33">
        <f t="shared" si="0"/>
        <v>140785861.94000003</v>
      </c>
    </row>
    <row r="19" spans="1:12" s="34" customFormat="1" x14ac:dyDescent="0.25">
      <c r="B19" s="72">
        <v>46178</v>
      </c>
      <c r="C19" s="27" t="s">
        <v>64</v>
      </c>
      <c r="D19" s="31" t="s">
        <v>70</v>
      </c>
      <c r="E19" s="28">
        <v>8260</v>
      </c>
      <c r="F19" s="28"/>
      <c r="G19" s="33">
        <f t="shared" si="0"/>
        <v>140777601.94000003</v>
      </c>
    </row>
    <row r="20" spans="1:12" s="34" customFormat="1" x14ac:dyDescent="0.25">
      <c r="B20" s="72">
        <v>46181</v>
      </c>
      <c r="C20" s="27" t="s">
        <v>45</v>
      </c>
      <c r="D20" s="31" t="s">
        <v>73</v>
      </c>
      <c r="E20" s="28"/>
      <c r="F20" s="28">
        <v>51375000</v>
      </c>
      <c r="G20" s="33">
        <f t="shared" si="0"/>
        <v>192152601.94000003</v>
      </c>
      <c r="J20" s="41"/>
    </row>
    <row r="21" spans="1:12" s="34" customFormat="1" x14ac:dyDescent="0.25">
      <c r="B21" s="72">
        <v>46181</v>
      </c>
      <c r="C21" s="27" t="s">
        <v>74</v>
      </c>
      <c r="D21" s="31" t="s">
        <v>77</v>
      </c>
      <c r="E21" s="28">
        <v>7375</v>
      </c>
      <c r="F21" s="28"/>
      <c r="G21" s="33">
        <f t="shared" si="0"/>
        <v>192145226.94000003</v>
      </c>
    </row>
    <row r="22" spans="1:12" s="34" customFormat="1" x14ac:dyDescent="0.25">
      <c r="B22" s="72">
        <v>46181</v>
      </c>
      <c r="C22" s="27" t="s">
        <v>75</v>
      </c>
      <c r="D22" s="31" t="s">
        <v>78</v>
      </c>
      <c r="E22" s="28">
        <v>1055481.6200000001</v>
      </c>
      <c r="F22" s="28"/>
      <c r="G22" s="33">
        <f t="shared" si="0"/>
        <v>191089745.32000002</v>
      </c>
      <c r="J22" s="48"/>
      <c r="K22" s="47"/>
      <c r="L22" s="47"/>
    </row>
    <row r="23" spans="1:12" s="34" customFormat="1" x14ac:dyDescent="0.25">
      <c r="B23" s="72">
        <v>46181</v>
      </c>
      <c r="C23" s="27" t="s">
        <v>76</v>
      </c>
      <c r="D23" s="31" t="s">
        <v>77</v>
      </c>
      <c r="E23" s="28">
        <v>1350</v>
      </c>
      <c r="F23" s="28"/>
      <c r="G23" s="33">
        <f t="shared" si="0"/>
        <v>191088395.32000002</v>
      </c>
      <c r="K23" s="47"/>
      <c r="L23" s="47"/>
    </row>
    <row r="24" spans="1:12" s="34" customFormat="1" x14ac:dyDescent="0.25">
      <c r="B24" s="72">
        <v>46182</v>
      </c>
      <c r="C24" s="27" t="s">
        <v>45</v>
      </c>
      <c r="D24" s="31" t="s">
        <v>81</v>
      </c>
      <c r="E24" s="28"/>
      <c r="F24" s="28">
        <v>37168.35</v>
      </c>
      <c r="G24" s="33">
        <f t="shared" si="0"/>
        <v>191125563.67000002</v>
      </c>
      <c r="J24" s="48"/>
      <c r="K24" s="47"/>
      <c r="L24" s="48"/>
    </row>
    <row r="25" spans="1:12" s="34" customFormat="1" x14ac:dyDescent="0.25">
      <c r="B25" s="72">
        <v>46183</v>
      </c>
      <c r="C25" s="27" t="s">
        <v>83</v>
      </c>
      <c r="D25" s="31" t="s">
        <v>84</v>
      </c>
      <c r="E25" s="28">
        <v>3502.8</v>
      </c>
      <c r="F25" s="28"/>
      <c r="G25" s="33">
        <f t="shared" si="0"/>
        <v>191122060.87</v>
      </c>
      <c r="J25" s="48"/>
      <c r="K25" s="47"/>
      <c r="L25" s="47"/>
    </row>
    <row r="26" spans="1:12" s="34" customFormat="1" ht="17.25" customHeight="1" x14ac:dyDescent="0.25">
      <c r="B26" s="72">
        <v>46183</v>
      </c>
      <c r="C26" s="27" t="s">
        <v>85</v>
      </c>
      <c r="D26" s="31" t="s">
        <v>84</v>
      </c>
      <c r="E26" s="28">
        <v>16020</v>
      </c>
      <c r="F26" s="28"/>
      <c r="G26" s="33">
        <f t="shared" si="0"/>
        <v>191106040.87</v>
      </c>
      <c r="J26" s="47"/>
      <c r="K26" s="47"/>
      <c r="L26" s="47"/>
    </row>
    <row r="27" spans="1:12" s="34" customFormat="1" ht="17.25" customHeight="1" x14ac:dyDescent="0.25">
      <c r="B27" s="72">
        <v>46184</v>
      </c>
      <c r="C27" s="27" t="s">
        <v>89</v>
      </c>
      <c r="D27" s="31" t="s">
        <v>88</v>
      </c>
      <c r="E27" s="28">
        <v>1042800</v>
      </c>
      <c r="F27" s="28"/>
      <c r="G27" s="33">
        <f t="shared" si="0"/>
        <v>190063240.87</v>
      </c>
      <c r="J27" s="47"/>
      <c r="K27" s="47"/>
      <c r="L27" s="47"/>
    </row>
    <row r="28" spans="1:12" s="34" customFormat="1" x14ac:dyDescent="0.25">
      <c r="B28" s="72">
        <v>46188</v>
      </c>
      <c r="C28" s="27" t="s">
        <v>99</v>
      </c>
      <c r="D28" s="52" t="s">
        <v>100</v>
      </c>
      <c r="E28" s="28">
        <v>23790</v>
      </c>
      <c r="F28" s="28"/>
      <c r="G28" s="33">
        <f t="shared" si="0"/>
        <v>190039450.87</v>
      </c>
      <c r="J28" s="41"/>
    </row>
    <row r="29" spans="1:12" s="34" customFormat="1" x14ac:dyDescent="0.25">
      <c r="B29" s="72">
        <v>46188</v>
      </c>
      <c r="C29" s="27" t="s">
        <v>101</v>
      </c>
      <c r="D29" s="31" t="s">
        <v>102</v>
      </c>
      <c r="E29" s="28">
        <v>598492.99</v>
      </c>
      <c r="F29" s="28"/>
      <c r="G29" s="33">
        <f t="shared" si="0"/>
        <v>189440957.88</v>
      </c>
    </row>
    <row r="30" spans="1:12" s="34" customFormat="1" x14ac:dyDescent="0.25">
      <c r="B30" s="72">
        <v>46188</v>
      </c>
      <c r="C30" s="27" t="s">
        <v>103</v>
      </c>
      <c r="D30" s="52" t="s">
        <v>68</v>
      </c>
      <c r="E30" s="28">
        <v>642192.43000000005</v>
      </c>
      <c r="F30" s="28"/>
      <c r="G30" s="33">
        <f t="shared" si="0"/>
        <v>188798765.44999999</v>
      </c>
    </row>
    <row r="31" spans="1:12" s="34" customFormat="1" x14ac:dyDescent="0.25">
      <c r="A31" s="45"/>
      <c r="B31" s="72">
        <v>46188</v>
      </c>
      <c r="C31" s="27" t="s">
        <v>104</v>
      </c>
      <c r="D31" s="52" t="s">
        <v>68</v>
      </c>
      <c r="E31" s="28">
        <v>33434.19</v>
      </c>
      <c r="F31" s="28"/>
      <c r="G31" s="33">
        <f t="shared" si="0"/>
        <v>188765331.25999999</v>
      </c>
      <c r="J31" s="42"/>
    </row>
    <row r="32" spans="1:12" s="34" customFormat="1" x14ac:dyDescent="0.25">
      <c r="B32" s="72">
        <v>46191</v>
      </c>
      <c r="C32" s="27" t="s">
        <v>113</v>
      </c>
      <c r="D32" s="52" t="s">
        <v>117</v>
      </c>
      <c r="E32" s="28">
        <v>222427.31</v>
      </c>
      <c r="F32" s="28"/>
      <c r="G32" s="33">
        <f t="shared" si="0"/>
        <v>188542903.94999999</v>
      </c>
    </row>
    <row r="33" spans="2:11" s="34" customFormat="1" x14ac:dyDescent="0.25">
      <c r="B33" s="72">
        <v>46191</v>
      </c>
      <c r="C33" s="27" t="s">
        <v>114</v>
      </c>
      <c r="D33" s="52" t="s">
        <v>118</v>
      </c>
      <c r="E33" s="28">
        <v>467000</v>
      </c>
      <c r="F33" s="28"/>
      <c r="G33" s="33">
        <f t="shared" si="0"/>
        <v>188075903.94999999</v>
      </c>
      <c r="K33" s="42"/>
    </row>
    <row r="34" spans="2:11" s="34" customFormat="1" x14ac:dyDescent="0.25">
      <c r="B34" s="72">
        <v>46191</v>
      </c>
      <c r="C34" s="27" t="s">
        <v>115</v>
      </c>
      <c r="D34" s="52" t="s">
        <v>119</v>
      </c>
      <c r="E34" s="28">
        <v>48576.58</v>
      </c>
      <c r="F34" s="28"/>
      <c r="G34" s="33">
        <f t="shared" si="0"/>
        <v>188027327.36999997</v>
      </c>
    </row>
    <row r="35" spans="2:11" s="34" customFormat="1" x14ac:dyDescent="0.25">
      <c r="B35" s="72">
        <v>46191</v>
      </c>
      <c r="C35" s="27" t="s">
        <v>116</v>
      </c>
      <c r="D35" s="52" t="s">
        <v>120</v>
      </c>
      <c r="E35" s="28">
        <v>94945.33</v>
      </c>
      <c r="F35" s="28"/>
      <c r="G35" s="33">
        <f t="shared" si="0"/>
        <v>187932382.03999996</v>
      </c>
    </row>
    <row r="36" spans="2:11" s="34" customFormat="1" x14ac:dyDescent="0.25">
      <c r="B36" s="72">
        <v>46192</v>
      </c>
      <c r="C36" s="27" t="s">
        <v>124</v>
      </c>
      <c r="D36" s="52" t="s">
        <v>126</v>
      </c>
      <c r="E36" s="28">
        <v>17841932.199999999</v>
      </c>
      <c r="F36" s="28"/>
      <c r="G36" s="33">
        <f t="shared" si="0"/>
        <v>170090449.83999997</v>
      </c>
    </row>
    <row r="37" spans="2:11" s="34" customFormat="1" x14ac:dyDescent="0.25">
      <c r="B37" s="72">
        <v>46195</v>
      </c>
      <c r="C37" s="27" t="s">
        <v>129</v>
      </c>
      <c r="D37" s="52" t="s">
        <v>132</v>
      </c>
      <c r="E37" s="28">
        <v>10827240.09</v>
      </c>
      <c r="F37" s="28"/>
      <c r="G37" s="33">
        <f t="shared" si="0"/>
        <v>159263209.74999997</v>
      </c>
    </row>
    <row r="38" spans="2:11" s="34" customFormat="1" x14ac:dyDescent="0.25">
      <c r="B38" s="72">
        <v>46195</v>
      </c>
      <c r="C38" s="27" t="s">
        <v>130</v>
      </c>
      <c r="D38" s="52" t="s">
        <v>133</v>
      </c>
      <c r="E38" s="28">
        <v>1188000</v>
      </c>
      <c r="F38" s="28"/>
      <c r="G38" s="33">
        <f t="shared" si="0"/>
        <v>158075209.74999997</v>
      </c>
    </row>
    <row r="39" spans="2:11" s="34" customFormat="1" x14ac:dyDescent="0.25">
      <c r="B39" s="72">
        <v>46195</v>
      </c>
      <c r="C39" s="27" t="s">
        <v>131</v>
      </c>
      <c r="D39" s="52" t="s">
        <v>134</v>
      </c>
      <c r="E39" s="28">
        <v>2966532.61</v>
      </c>
      <c r="F39" s="28"/>
      <c r="G39" s="33">
        <f t="shared" si="0"/>
        <v>155108677.13999996</v>
      </c>
    </row>
    <row r="40" spans="2:11" s="34" customFormat="1" x14ac:dyDescent="0.25">
      <c r="B40" s="72">
        <v>46198</v>
      </c>
      <c r="C40" s="27" t="s">
        <v>173</v>
      </c>
      <c r="D40" s="52" t="s">
        <v>179</v>
      </c>
      <c r="E40" s="28">
        <v>7957.6</v>
      </c>
      <c r="F40" s="28"/>
      <c r="G40" s="33">
        <f t="shared" si="0"/>
        <v>155100719.53999996</v>
      </c>
    </row>
    <row r="41" spans="2:11" s="34" customFormat="1" x14ac:dyDescent="0.25">
      <c r="B41" s="72">
        <v>46198</v>
      </c>
      <c r="C41" s="27" t="s">
        <v>174</v>
      </c>
      <c r="D41" s="52" t="s">
        <v>180</v>
      </c>
      <c r="E41" s="28">
        <v>1136951.24</v>
      </c>
      <c r="F41" s="28"/>
      <c r="G41" s="33">
        <f t="shared" si="0"/>
        <v>153963768.29999995</v>
      </c>
    </row>
    <row r="42" spans="2:11" s="34" customFormat="1" x14ac:dyDescent="0.25">
      <c r="B42" s="72">
        <v>46198</v>
      </c>
      <c r="C42" s="27" t="s">
        <v>175</v>
      </c>
      <c r="D42" s="52" t="s">
        <v>181</v>
      </c>
      <c r="E42" s="28">
        <v>140662.15</v>
      </c>
      <c r="F42" s="28"/>
      <c r="G42" s="33">
        <f t="shared" si="0"/>
        <v>153823106.14999995</v>
      </c>
    </row>
    <row r="43" spans="2:11" s="34" customFormat="1" x14ac:dyDescent="0.25">
      <c r="B43" s="72">
        <v>46198</v>
      </c>
      <c r="C43" s="27" t="s">
        <v>176</v>
      </c>
      <c r="D43" s="52" t="s">
        <v>181</v>
      </c>
      <c r="E43" s="28">
        <v>5481.17</v>
      </c>
      <c r="F43" s="28"/>
      <c r="G43" s="33">
        <f t="shared" si="0"/>
        <v>153817624.97999996</v>
      </c>
      <c r="J43" s="41"/>
    </row>
    <row r="44" spans="2:11" s="34" customFormat="1" x14ac:dyDescent="0.25">
      <c r="B44" s="72">
        <v>46198</v>
      </c>
      <c r="C44" s="27" t="s">
        <v>177</v>
      </c>
      <c r="D44" s="52" t="s">
        <v>182</v>
      </c>
      <c r="E44" s="28">
        <v>166666.67000000001</v>
      </c>
      <c r="F44" s="28"/>
      <c r="G44" s="33">
        <f t="shared" si="0"/>
        <v>153650958.30999997</v>
      </c>
    </row>
    <row r="45" spans="2:11" s="34" customFormat="1" x14ac:dyDescent="0.25">
      <c r="B45" s="72">
        <v>46198</v>
      </c>
      <c r="C45" s="27" t="s">
        <v>178</v>
      </c>
      <c r="D45" s="52" t="s">
        <v>183</v>
      </c>
      <c r="E45" s="28">
        <v>809126</v>
      </c>
      <c r="F45" s="28"/>
      <c r="G45" s="33">
        <f t="shared" si="0"/>
        <v>152841832.30999997</v>
      </c>
      <c r="I45" s="42"/>
    </row>
    <row r="46" spans="2:11" s="34" customFormat="1" x14ac:dyDescent="0.25">
      <c r="B46" s="72">
        <v>46199</v>
      </c>
      <c r="C46" s="27" t="s">
        <v>188</v>
      </c>
      <c r="D46" s="31" t="s">
        <v>84</v>
      </c>
      <c r="E46" s="28">
        <v>16020</v>
      </c>
      <c r="F46" s="28"/>
      <c r="G46" s="33">
        <f t="shared" si="0"/>
        <v>152825812.30999997</v>
      </c>
    </row>
    <row r="47" spans="2:11" s="34" customFormat="1" x14ac:dyDescent="0.25">
      <c r="B47" s="72">
        <v>46199</v>
      </c>
      <c r="C47" s="27" t="s">
        <v>189</v>
      </c>
      <c r="D47" s="31" t="s">
        <v>84</v>
      </c>
      <c r="E47" s="28">
        <v>3502.8</v>
      </c>
      <c r="F47" s="28"/>
      <c r="G47" s="33">
        <f t="shared" si="0"/>
        <v>152822309.50999996</v>
      </c>
    </row>
    <row r="48" spans="2:11" s="34" customFormat="1" x14ac:dyDescent="0.25">
      <c r="B48" s="44">
        <v>46203</v>
      </c>
      <c r="C48" s="27" t="s">
        <v>204</v>
      </c>
      <c r="D48" s="31" t="s">
        <v>206</v>
      </c>
      <c r="E48" s="28">
        <v>37000</v>
      </c>
      <c r="F48" s="28"/>
      <c r="G48" s="33">
        <f t="shared" si="0"/>
        <v>152785309.50999996</v>
      </c>
    </row>
    <row r="49" spans="2:7" s="34" customFormat="1" x14ac:dyDescent="0.25">
      <c r="B49" s="44">
        <v>46203</v>
      </c>
      <c r="C49" s="27" t="s">
        <v>205</v>
      </c>
      <c r="D49" s="52" t="s">
        <v>207</v>
      </c>
      <c r="E49" s="28">
        <v>248000</v>
      </c>
      <c r="F49" s="28"/>
      <c r="G49" s="33">
        <f t="shared" si="0"/>
        <v>152537309.50999996</v>
      </c>
    </row>
    <row r="50" spans="2:7" s="34" customFormat="1" x14ac:dyDescent="0.25">
      <c r="B50" s="75"/>
      <c r="C50" s="54"/>
      <c r="D50" s="76"/>
      <c r="E50" s="55">
        <f>SUM(E10:E49)</f>
        <v>69579691.600000009</v>
      </c>
      <c r="F50" s="55">
        <f>SUM(F10:F48)</f>
        <v>51412168.350000001</v>
      </c>
      <c r="G50" s="33"/>
    </row>
    <row r="51" spans="2:7" s="34" customFormat="1" ht="0.75" customHeight="1" x14ac:dyDescent="0.25">
      <c r="B51" s="72"/>
      <c r="C51" s="27"/>
      <c r="D51" s="31"/>
      <c r="E51" s="28"/>
      <c r="F51" s="28"/>
      <c r="G51" s="33">
        <f t="shared" si="0"/>
        <v>0</v>
      </c>
    </row>
    <row r="52" spans="2:7" s="34" customFormat="1" ht="0.75" customHeight="1" x14ac:dyDescent="0.25">
      <c r="B52" s="72"/>
      <c r="C52" s="27"/>
      <c r="D52" s="31"/>
      <c r="E52" s="28"/>
      <c r="F52" s="28"/>
      <c r="G52" s="33">
        <f t="shared" si="0"/>
        <v>0</v>
      </c>
    </row>
    <row r="53" spans="2:7" s="34" customFormat="1" ht="0.75" customHeight="1" x14ac:dyDescent="0.25">
      <c r="B53" s="72"/>
      <c r="C53" s="27"/>
      <c r="D53" s="31"/>
      <c r="E53" s="28"/>
      <c r="F53" s="28"/>
      <c r="G53" s="33">
        <f t="shared" si="0"/>
        <v>0</v>
      </c>
    </row>
    <row r="54" spans="2:7" s="34" customFormat="1" ht="0.75" hidden="1" customHeight="1" x14ac:dyDescent="0.25">
      <c r="B54" s="72"/>
      <c r="C54" s="27"/>
      <c r="D54" s="31"/>
      <c r="E54" s="28"/>
      <c r="F54" s="28"/>
      <c r="G54" s="33">
        <f t="shared" si="0"/>
        <v>0</v>
      </c>
    </row>
    <row r="55" spans="2:7" x14ac:dyDescent="0.25">
      <c r="B55" s="94" t="s">
        <v>32</v>
      </c>
      <c r="C55" s="94"/>
      <c r="D55" s="94"/>
      <c r="E55" s="94"/>
      <c r="F55" s="94"/>
      <c r="G55" s="77">
        <f>G49</f>
        <v>152537309.50999996</v>
      </c>
    </row>
    <row r="56" spans="2:7" x14ac:dyDescent="0.25">
      <c r="B56" s="17"/>
      <c r="C56" s="18"/>
      <c r="D56" s="19"/>
      <c r="E56" s="8"/>
      <c r="F56" s="12"/>
      <c r="G56" s="20"/>
    </row>
    <row r="57" spans="2:7" x14ac:dyDescent="0.25">
      <c r="B57" s="17"/>
      <c r="C57" s="18"/>
      <c r="D57" s="19"/>
      <c r="E57" s="8"/>
      <c r="F57" s="12"/>
      <c r="G57" s="20"/>
    </row>
    <row r="58" spans="2:7" x14ac:dyDescent="0.25">
      <c r="B58" s="17"/>
      <c r="C58" s="18"/>
      <c r="D58" s="19"/>
      <c r="E58" s="8"/>
      <c r="F58" s="12"/>
      <c r="G58" s="20"/>
    </row>
    <row r="59" spans="2:7" ht="15.75" thickBot="1" x14ac:dyDescent="0.3">
      <c r="B59" s="86"/>
      <c r="C59" s="86"/>
      <c r="F59" s="86"/>
      <c r="G59" s="86"/>
    </row>
    <row r="60" spans="2:7" x14ac:dyDescent="0.25">
      <c r="B60" s="83" t="s">
        <v>23</v>
      </c>
      <c r="C60" s="83"/>
      <c r="F60" s="83" t="s">
        <v>17</v>
      </c>
      <c r="G60" s="83"/>
    </row>
    <row r="61" spans="2:7" x14ac:dyDescent="0.25">
      <c r="B61" s="82" t="s">
        <v>24</v>
      </c>
      <c r="C61" s="82"/>
      <c r="F61" s="82" t="s">
        <v>7</v>
      </c>
      <c r="G61" s="82"/>
    </row>
    <row r="63" spans="2:7" x14ac:dyDescent="0.25">
      <c r="D63" s="38" t="s">
        <v>9</v>
      </c>
    </row>
    <row r="64" spans="2:7" x14ac:dyDescent="0.25">
      <c r="D64" s="83" t="s">
        <v>22</v>
      </c>
      <c r="E64" s="83"/>
    </row>
    <row r="65" spans="2:7" x14ac:dyDescent="0.25">
      <c r="D65" s="82" t="s">
        <v>8</v>
      </c>
      <c r="E65" s="82"/>
    </row>
    <row r="66" spans="2:7" x14ac:dyDescent="0.25">
      <c r="B66" s="93"/>
      <c r="C66" s="93"/>
      <c r="D66" s="93"/>
      <c r="E66" s="93"/>
      <c r="F66" s="93"/>
      <c r="G66" s="40"/>
    </row>
    <row r="67" spans="2:7" x14ac:dyDescent="0.25">
      <c r="B67" s="12"/>
      <c r="C67" s="12"/>
      <c r="D67" s="12"/>
      <c r="E67" s="12"/>
      <c r="F67" s="12"/>
      <c r="G67" s="12"/>
    </row>
    <row r="68" spans="2:7" x14ac:dyDescent="0.25">
      <c r="B68" s="12"/>
      <c r="C68" s="12"/>
      <c r="D68" s="12"/>
      <c r="E68" s="12"/>
      <c r="F68" s="12"/>
      <c r="G68" s="12"/>
    </row>
    <row r="69" spans="2:7" x14ac:dyDescent="0.25">
      <c r="B69" s="12"/>
      <c r="C69" s="12"/>
      <c r="D69" s="12"/>
      <c r="E69" s="12"/>
      <c r="F69" s="12"/>
      <c r="G69" s="12"/>
    </row>
    <row r="70" spans="2:7" x14ac:dyDescent="0.25">
      <c r="B70" s="12"/>
      <c r="C70" s="12"/>
      <c r="D70" s="12"/>
      <c r="E70" s="12"/>
      <c r="F70" s="12"/>
      <c r="G70" s="12"/>
    </row>
    <row r="71" spans="2:7" x14ac:dyDescent="0.25">
      <c r="B71" s="12"/>
      <c r="C71" s="12"/>
      <c r="D71" s="12"/>
      <c r="E71" s="12"/>
      <c r="F71" s="12"/>
      <c r="G71" s="12"/>
    </row>
    <row r="72" spans="2:7" x14ac:dyDescent="0.25">
      <c r="B72" s="12"/>
      <c r="C72" s="12"/>
      <c r="D72" s="12"/>
      <c r="E72" s="12"/>
      <c r="F72" s="12"/>
      <c r="G72" s="12"/>
    </row>
    <row r="73" spans="2:7" x14ac:dyDescent="0.25">
      <c r="B73" s="12"/>
      <c r="C73" s="12"/>
      <c r="D73" s="12"/>
      <c r="E73" s="12"/>
      <c r="F73" s="12"/>
      <c r="G73" s="12"/>
    </row>
    <row r="74" spans="2:7" x14ac:dyDescent="0.25">
      <c r="B74" s="12"/>
      <c r="C74" s="12"/>
      <c r="D74" s="12"/>
      <c r="E74" s="12"/>
      <c r="F74" s="12"/>
      <c r="G74" s="12"/>
    </row>
    <row r="75" spans="2:7" x14ac:dyDescent="0.25">
      <c r="B75" s="12"/>
      <c r="C75" s="12"/>
      <c r="D75" s="12"/>
      <c r="E75" s="12"/>
      <c r="F75" s="12"/>
      <c r="G75" s="12"/>
    </row>
    <row r="76" spans="2:7" x14ac:dyDescent="0.25">
      <c r="B76" s="12"/>
      <c r="C76" s="12"/>
      <c r="D76" s="12"/>
      <c r="E76" s="12"/>
      <c r="F76" s="12"/>
      <c r="G76" s="12"/>
    </row>
    <row r="77" spans="2:7" x14ac:dyDescent="0.25">
      <c r="B77" s="12"/>
      <c r="C77" s="12"/>
      <c r="D77" s="12"/>
      <c r="E77" s="12"/>
      <c r="F77" s="12"/>
      <c r="G77" s="12"/>
    </row>
    <row r="78" spans="2:7" x14ac:dyDescent="0.25">
      <c r="B78" s="12"/>
      <c r="C78" s="12"/>
      <c r="D78" s="12"/>
      <c r="E78" s="12"/>
      <c r="F78" s="12"/>
      <c r="G78" s="12"/>
    </row>
    <row r="79" spans="2:7" x14ac:dyDescent="0.25">
      <c r="B79" s="12"/>
      <c r="C79" s="12"/>
      <c r="D79" s="12"/>
      <c r="E79" s="12"/>
      <c r="F79" s="12"/>
      <c r="G79" s="12"/>
    </row>
    <row r="80" spans="2:7" x14ac:dyDescent="0.25">
      <c r="B80" s="12"/>
      <c r="C80" s="12"/>
      <c r="D80" s="12"/>
      <c r="E80" s="12"/>
      <c r="F80" s="12"/>
      <c r="G80" s="12"/>
    </row>
    <row r="81" spans="2:7" x14ac:dyDescent="0.25">
      <c r="B81" s="12"/>
      <c r="C81" s="12"/>
      <c r="D81" s="12"/>
      <c r="E81" s="12"/>
      <c r="F81" s="12"/>
      <c r="G81" s="12"/>
    </row>
    <row r="82" spans="2:7" x14ac:dyDescent="0.25">
      <c r="B82" s="12"/>
      <c r="C82" s="12"/>
      <c r="D82" s="12"/>
      <c r="E82" s="12"/>
      <c r="F82" s="12"/>
      <c r="G82" s="12"/>
    </row>
    <row r="83" spans="2:7" x14ac:dyDescent="0.25">
      <c r="B83" s="12"/>
      <c r="C83" s="12"/>
      <c r="D83" s="12"/>
      <c r="E83" s="12"/>
      <c r="F83" s="12"/>
      <c r="G83" s="12"/>
    </row>
    <row r="84" spans="2:7" x14ac:dyDescent="0.25">
      <c r="B84" s="12"/>
      <c r="C84" s="12"/>
      <c r="D84" s="12"/>
      <c r="E84" s="12"/>
      <c r="F84" s="12"/>
      <c r="G84" s="12"/>
    </row>
    <row r="85" spans="2:7" x14ac:dyDescent="0.25">
      <c r="B85" s="12"/>
      <c r="C85" s="12"/>
      <c r="D85" s="12"/>
      <c r="E85" s="12"/>
      <c r="F85" s="12"/>
      <c r="G85" s="12"/>
    </row>
    <row r="86" spans="2:7" x14ac:dyDescent="0.25">
      <c r="B86" s="12"/>
      <c r="C86" s="12"/>
      <c r="D86" s="12"/>
      <c r="E86" s="12"/>
      <c r="F86" s="12"/>
      <c r="G86" s="12"/>
    </row>
    <row r="87" spans="2:7" x14ac:dyDescent="0.25">
      <c r="B87" s="12"/>
      <c r="C87" s="12"/>
      <c r="D87" s="12"/>
      <c r="E87" s="12"/>
      <c r="F87" s="12"/>
      <c r="G87" s="12"/>
    </row>
    <row r="88" spans="2:7" x14ac:dyDescent="0.25">
      <c r="B88" s="12"/>
      <c r="C88" s="12"/>
      <c r="D88" s="12"/>
      <c r="E88" s="12"/>
      <c r="F88" s="12"/>
      <c r="G88" s="12"/>
    </row>
    <row r="89" spans="2:7" x14ac:dyDescent="0.25">
      <c r="B89" s="12"/>
      <c r="C89" s="12"/>
      <c r="D89" s="12"/>
      <c r="E89" s="12"/>
      <c r="F89" s="12"/>
      <c r="G89" s="12"/>
    </row>
    <row r="90" spans="2:7" x14ac:dyDescent="0.25">
      <c r="B90" s="12"/>
      <c r="C90" s="12"/>
      <c r="D90" s="12"/>
      <c r="E90" s="12"/>
      <c r="F90" s="12"/>
      <c r="G90" s="12"/>
    </row>
    <row r="91" spans="2:7" x14ac:dyDescent="0.25">
      <c r="B91" s="12"/>
      <c r="C91" s="12"/>
      <c r="D91" s="12"/>
      <c r="E91" s="12"/>
      <c r="F91" s="12"/>
      <c r="G91" s="12"/>
    </row>
    <row r="92" spans="2:7" x14ac:dyDescent="0.25">
      <c r="B92" s="12"/>
      <c r="C92" s="12"/>
      <c r="D92" s="12"/>
      <c r="E92" s="12"/>
      <c r="F92" s="12"/>
      <c r="G92" s="12"/>
    </row>
    <row r="93" spans="2:7" x14ac:dyDescent="0.25">
      <c r="B93" s="12"/>
      <c r="C93" s="12"/>
      <c r="D93" s="12"/>
      <c r="E93" s="12"/>
      <c r="F93" s="12"/>
      <c r="G93" s="12"/>
    </row>
    <row r="94" spans="2:7" x14ac:dyDescent="0.25">
      <c r="B94" s="12"/>
      <c r="C94" s="12"/>
      <c r="D94" s="12"/>
      <c r="E94" s="12"/>
      <c r="F94" s="12"/>
      <c r="G94" s="12"/>
    </row>
  </sheetData>
  <mergeCells count="12">
    <mergeCell ref="B66:F66"/>
    <mergeCell ref="A5:G5"/>
    <mergeCell ref="A6:G6"/>
    <mergeCell ref="B55:F55"/>
    <mergeCell ref="B59:C59"/>
    <mergeCell ref="F59:G59"/>
    <mergeCell ref="B60:C60"/>
    <mergeCell ref="F60:G60"/>
    <mergeCell ref="D64:E64"/>
    <mergeCell ref="B61:C61"/>
    <mergeCell ref="F61:G61"/>
    <mergeCell ref="D65:E65"/>
  </mergeCells>
  <pageMargins left="0.25" right="0.25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ESPECIAL</vt:lpstr>
      <vt:lpstr>COLECTORA (USD)</vt:lpstr>
      <vt:lpstr>colectora</vt:lpstr>
      <vt:lpstr>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Felipe Suero</cp:lastModifiedBy>
  <cp:lastPrinted>2026-04-07T12:45:04Z</cp:lastPrinted>
  <dcterms:created xsi:type="dcterms:W3CDTF">2023-03-31T14:42:22Z</dcterms:created>
  <dcterms:modified xsi:type="dcterms:W3CDTF">2026-07-16T13:43:18Z</dcterms:modified>
</cp:coreProperties>
</file>