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SISANOC\"/>
    </mc:Choice>
  </mc:AlternateContent>
  <xr:revisionPtr revIDLastSave="0" documentId="8_{7166BF14-A0FD-4502-8EB1-5F0B2768FC8C}" xr6:coauthVersionLast="36" xr6:coauthVersionMax="36" xr10:uidLastSave="{00000000-0000-0000-0000-000000000000}"/>
  <bookViews>
    <workbookView xWindow="0" yWindow="0" windowWidth="28800" windowHeight="12105" xr2:uid="{D9CD05BB-9771-44D0-8DC4-000543456BF6}"/>
  </bookViews>
  <sheets>
    <sheet name="Estado de 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41" i="1" s="1"/>
  <c r="B31" i="1"/>
  <c r="B34" i="1" s="1"/>
  <c r="B30" i="1"/>
  <c r="B29" i="1"/>
  <c r="B23" i="1"/>
  <c r="B22" i="1"/>
  <c r="B17" i="1"/>
  <c r="B16" i="1"/>
  <c r="B15" i="1"/>
  <c r="B14" i="1"/>
  <c r="B13" i="1"/>
  <c r="B18" i="1" s="1"/>
  <c r="B25" i="1" s="1"/>
  <c r="B42" i="1" l="1"/>
</calcChain>
</file>

<file path=xl/sharedStrings.xml><?xml version="1.0" encoding="utf-8"?>
<sst xmlns="http://schemas.openxmlformats.org/spreadsheetml/2006/main" count="35" uniqueCount="35">
  <si>
    <t>SUPERINTENDENCIA DE SEGUROS</t>
  </si>
  <si>
    <t>Estado de Situación Financiera</t>
  </si>
  <si>
    <t>Al 30 de  Junio 2026 y 2025</t>
  </si>
  <si>
    <t xml:space="preserve"> (Valores en RD$)</t>
  </si>
  <si>
    <t>Activos</t>
  </si>
  <si>
    <t>Activos corrientes</t>
  </si>
  <si>
    <t xml:space="preserve">  Efectivo y equivalente de efectivo (Notas 7) </t>
  </si>
  <si>
    <t xml:space="preserve">  Inversiones a corto plazo (Nota 8)</t>
  </si>
  <si>
    <t xml:space="preserve">  Cuenta por cobrar a corto plazo (Notas 9)</t>
  </si>
  <si>
    <t xml:space="preserve">  Inventarios (Nota 10)</t>
  </si>
  <si>
    <t xml:space="preserve">  Otros activos corrientes (Nota 11)</t>
  </si>
  <si>
    <t>Total activos corrientes</t>
  </si>
  <si>
    <t>Activos no corrientes</t>
  </si>
  <si>
    <t xml:space="preserve">  Propiedad, planta y equipo neto (Nota 12)</t>
  </si>
  <si>
    <t xml:space="preserve">  Activos intangibles (Nota 13)</t>
  </si>
  <si>
    <t>Total activos no corrientes</t>
  </si>
  <si>
    <t>Total activos</t>
  </si>
  <si>
    <t xml:space="preserve">Pasivos </t>
  </si>
  <si>
    <t xml:space="preserve">  Pasivos corrientes</t>
  </si>
  <si>
    <t xml:space="preserve">  Cuentas por pagar a corto plazo (Nota 14)</t>
  </si>
  <si>
    <t xml:space="preserve">  Otros Pasivos corrientes  (Nota 16)</t>
  </si>
  <si>
    <t>Total pasivos corrientes</t>
  </si>
  <si>
    <t>Total pasivos:</t>
  </si>
  <si>
    <t>Activos Netos/Patrimonio (Notas 17,28,29)</t>
  </si>
  <si>
    <t xml:space="preserve">  Capital</t>
  </si>
  <si>
    <t xml:space="preserve">  Resultados positivos (ahorro)/negativo (desahorro) </t>
  </si>
  <si>
    <t xml:space="preserve">  Resultado acumulado</t>
  </si>
  <si>
    <t>Patrimonio Neto</t>
  </si>
  <si>
    <t>Total Activos Netos/Patrimonio mas Pasivos</t>
  </si>
  <si>
    <t>___________________________</t>
  </si>
  <si>
    <t xml:space="preserve">       _________________________________</t>
  </si>
  <si>
    <t xml:space="preserve">Firma del Director Financiero </t>
  </si>
  <si>
    <t>Firma del Contador</t>
  </si>
  <si>
    <t>_______________________________________</t>
  </si>
  <si>
    <t>Firma Superintendente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</si>
</sst>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rgb="FFFF000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/>
    <xf numFmtId="164" fontId="6" fillId="0" borderId="0" xfId="2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64" fontId="6" fillId="0" borderId="0" xfId="2" applyFont="1" applyBorder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164" fontId="6" fillId="2" borderId="0" xfId="2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164" fontId="6" fillId="2" borderId="0" xfId="2" applyFont="1" applyFill="1" applyAlignment="1">
      <alignment horizontal="right" vertical="center" wrapText="1"/>
    </xf>
    <xf numFmtId="0" fontId="2" fillId="0" borderId="0" xfId="2" applyNumberFormat="1" applyFont="1" applyAlignment="1">
      <alignment horizontal="center"/>
    </xf>
    <xf numFmtId="0" fontId="5" fillId="0" borderId="0" xfId="1" applyFont="1" applyBorder="1"/>
    <xf numFmtId="0" fontId="6" fillId="0" borderId="0" xfId="1" applyFont="1" applyAlignment="1">
      <alignment vertical="center" wrapText="1"/>
    </xf>
    <xf numFmtId="0" fontId="2" fillId="0" borderId="0" xfId="1" applyNumberFormat="1" applyFont="1" applyAlignment="1">
      <alignment horizontal="center"/>
    </xf>
    <xf numFmtId="4" fontId="1" fillId="0" borderId="0" xfId="1" applyNumberFormat="1"/>
    <xf numFmtId="43" fontId="5" fillId="0" borderId="0" xfId="1" applyNumberFormat="1" applyFont="1"/>
    <xf numFmtId="164" fontId="7" fillId="0" borderId="1" xfId="2" applyFont="1" applyBorder="1" applyAlignment="1">
      <alignment horizontal="right" vertical="center" wrapText="1"/>
    </xf>
    <xf numFmtId="164" fontId="7" fillId="0" borderId="1" xfId="2" applyFont="1" applyBorder="1" applyAlignment="1">
      <alignment horizontal="center" vertical="center" wrapText="1"/>
    </xf>
    <xf numFmtId="164" fontId="7" fillId="0" borderId="0" xfId="2" applyFont="1" applyAlignment="1">
      <alignment horizontal="center" vertical="center" wrapText="1"/>
    </xf>
    <xf numFmtId="164" fontId="8" fillId="2" borderId="0" xfId="2" applyFont="1" applyFill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4" fontId="8" fillId="0" borderId="0" xfId="2" applyFont="1" applyAlignment="1">
      <alignment horizontal="center" vertical="center" wrapText="1"/>
    </xf>
    <xf numFmtId="164" fontId="0" fillId="2" borderId="0" xfId="2" applyFont="1" applyFill="1"/>
    <xf numFmtId="164" fontId="6" fillId="0" borderId="2" xfId="2" applyFont="1" applyBorder="1" applyAlignment="1">
      <alignment horizontal="right" vertical="center" wrapText="1"/>
    </xf>
    <xf numFmtId="0" fontId="2" fillId="0" borderId="0" xfId="1" applyNumberFormat="1" applyFont="1"/>
    <xf numFmtId="0" fontId="9" fillId="0" borderId="0" xfId="1" applyNumberFormat="1" applyFont="1" applyAlignment="1">
      <alignment vertic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7" fillId="2" borderId="0" xfId="2" applyFont="1" applyFill="1" applyBorder="1" applyAlignment="1">
      <alignment horizontal="right" vertical="center" wrapText="1"/>
    </xf>
    <xf numFmtId="164" fontId="7" fillId="0" borderId="0" xfId="2" applyFont="1" applyAlignment="1">
      <alignment horizontal="right" vertical="center" wrapText="1"/>
    </xf>
    <xf numFmtId="164" fontId="10" fillId="0" borderId="0" xfId="2" applyFont="1" applyAlignment="1">
      <alignment horizontal="center" vertical="center" wrapText="1"/>
    </xf>
    <xf numFmtId="164" fontId="7" fillId="0" borderId="2" xfId="2" applyFont="1" applyBorder="1" applyAlignment="1">
      <alignment horizontal="right" vertical="center" wrapText="1"/>
    </xf>
    <xf numFmtId="164" fontId="7" fillId="0" borderId="3" xfId="2" applyFont="1" applyBorder="1" applyAlignment="1">
      <alignment horizontal="right" vertical="center" wrapText="1"/>
    </xf>
    <xf numFmtId="164" fontId="11" fillId="0" borderId="0" xfId="2" applyFont="1"/>
    <xf numFmtId="164" fontId="5" fillId="0" borderId="0" xfId="2" applyFont="1" applyAlignment="1">
      <alignment vertical="center" wrapText="1"/>
    </xf>
    <xf numFmtId="164" fontId="5" fillId="0" borderId="0" xfId="2" applyFont="1"/>
    <xf numFmtId="43" fontId="11" fillId="0" borderId="0" xfId="1" applyNumberFormat="1" applyFont="1"/>
    <xf numFmtId="164" fontId="6" fillId="0" borderId="0" xfId="2" applyFont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37" fontId="12" fillId="0" borderId="0" xfId="1" applyNumberFormat="1" applyFont="1" applyAlignment="1">
      <alignment vertical="center"/>
    </xf>
    <xf numFmtId="0" fontId="6" fillId="0" borderId="0" xfId="1" applyFont="1" applyFill="1" applyAlignment="1">
      <alignment vertical="center" wrapText="1"/>
    </xf>
    <xf numFmtId="164" fontId="6" fillId="2" borderId="0" xfId="2" applyFont="1" applyFill="1" applyAlignment="1">
      <alignment horizontal="center" vertical="center" wrapText="1"/>
    </xf>
    <xf numFmtId="0" fontId="9" fillId="0" borderId="0" xfId="1" applyNumberFormat="1" applyFont="1" applyAlignment="1">
      <alignment horizontal="center" vertical="center"/>
    </xf>
    <xf numFmtId="164" fontId="13" fillId="0" borderId="0" xfId="2" applyFont="1" applyAlignment="1">
      <alignment horizontal="center" vertical="center"/>
    </xf>
    <xf numFmtId="4" fontId="3" fillId="0" borderId="0" xfId="1" applyNumberFormat="1" applyFont="1"/>
    <xf numFmtId="0" fontId="14" fillId="0" borderId="0" xfId="1" applyFont="1" applyAlignment="1">
      <alignment vertical="center"/>
    </xf>
    <xf numFmtId="41" fontId="12" fillId="0" borderId="0" xfId="1" applyNumberFormat="1" applyFont="1" applyAlignment="1">
      <alignment vertical="center"/>
    </xf>
    <xf numFmtId="164" fontId="7" fillId="0" borderId="0" xfId="2" applyFont="1" applyBorder="1" applyAlignment="1">
      <alignment horizontal="center" vertical="center" wrapText="1"/>
    </xf>
    <xf numFmtId="0" fontId="14" fillId="0" borderId="0" xfId="1" applyFont="1"/>
    <xf numFmtId="41" fontId="12" fillId="0" borderId="0" xfId="1" applyNumberFormat="1" applyFont="1"/>
    <xf numFmtId="0" fontId="12" fillId="0" borderId="0" xfId="1" applyFont="1"/>
    <xf numFmtId="37" fontId="12" fillId="0" borderId="0" xfId="1" applyNumberFormat="1" applyFont="1"/>
    <xf numFmtId="164" fontId="5" fillId="2" borderId="0" xfId="2" applyFont="1" applyFill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7" fillId="2" borderId="0" xfId="2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1" fillId="0" borderId="0" xfId="1" applyFont="1"/>
    <xf numFmtId="164" fontId="7" fillId="2" borderId="4" xfId="2" applyFont="1" applyFill="1" applyBorder="1" applyAlignment="1">
      <alignment horizontal="center" vertical="center" wrapText="1"/>
    </xf>
    <xf numFmtId="0" fontId="3" fillId="0" borderId="0" xfId="1" applyNumberFormat="1" applyFont="1"/>
    <xf numFmtId="37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Border="1"/>
    <xf numFmtId="0" fontId="5" fillId="0" borderId="0" xfId="1" applyFont="1" applyAlignment="1">
      <alignment horizontal="center"/>
    </xf>
  </cellXfs>
  <cellStyles count="3">
    <cellStyle name="Millares 3" xfId="2" xr:uid="{C0682492-C1B7-4A26-B154-F1F2A246B12F}"/>
    <cellStyle name="Normal" xfId="0" builtinId="0"/>
    <cellStyle name="Normal 2" xfId="1" xr:uid="{C58F4A04-3D59-4C73-81AB-948315047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2965175</xdr:colOff>
      <xdr:row>4</xdr:row>
      <xdr:rowOff>49696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EAE3FE1E-20F7-417E-B92D-E662C51B83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65174" cy="8497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%20EEFF%20JUNIO%202026%20PARA%20REVISION/EEFF%2014-07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 Presuspuestado y R. junio "/>
      <sheetName val="PATRIMONIO "/>
      <sheetName val="ESTADO DE FLUJO"/>
      <sheetName val="RENDIMIENTO"/>
      <sheetName val="Estado de Situación"/>
      <sheetName val="NOTAS"/>
    </sheetNames>
    <sheetDataSet>
      <sheetData sheetId="0"/>
      <sheetData sheetId="1"/>
      <sheetData sheetId="2"/>
      <sheetData sheetId="3">
        <row r="28">
          <cell r="B28">
            <v>64847411.559999943</v>
          </cell>
        </row>
      </sheetData>
      <sheetData sheetId="4"/>
      <sheetData sheetId="5">
        <row r="106">
          <cell r="E106">
            <v>210024831.69999999</v>
          </cell>
        </row>
        <row r="126">
          <cell r="E126">
            <v>15042342.060000001</v>
          </cell>
        </row>
        <row r="135">
          <cell r="E135">
            <v>882472.2</v>
          </cell>
        </row>
        <row r="156">
          <cell r="E156">
            <v>8907275.6500000004</v>
          </cell>
        </row>
        <row r="164">
          <cell r="E164">
            <v>2634493.4899999998</v>
          </cell>
        </row>
        <row r="222">
          <cell r="E222">
            <v>375972.11000000022</v>
          </cell>
        </row>
        <row r="269">
          <cell r="E269">
            <v>11381495.459999999</v>
          </cell>
        </row>
        <row r="291">
          <cell r="E291">
            <v>1411419.69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A7-C12E-4F3C-BC3E-AA2987DCD97A}">
  <dimension ref="A6:O57"/>
  <sheetViews>
    <sheetView tabSelected="1" zoomScale="115" zoomScaleNormal="115" workbookViewId="0">
      <selection activeCell="A7" sqref="A7:D7"/>
    </sheetView>
  </sheetViews>
  <sheetFormatPr baseColWidth="10" defaultColWidth="11.42578125" defaultRowHeight="15.75" x14ac:dyDescent="0.25"/>
  <cols>
    <col min="1" max="1" width="53.140625" style="2" customWidth="1"/>
    <col min="2" max="2" width="27.140625" style="2" customWidth="1"/>
    <col min="3" max="3" width="2.42578125" style="19" customWidth="1"/>
    <col min="4" max="4" width="25.140625" style="2" customWidth="1"/>
    <col min="5" max="5" width="20.28515625" style="2" customWidth="1"/>
    <col min="6" max="6" width="13.85546875" style="2" customWidth="1"/>
    <col min="7" max="7" width="18.5703125" style="2" customWidth="1"/>
    <col min="8" max="8" width="19.7109375" style="2" bestFit="1" customWidth="1"/>
    <col min="9" max="10" width="11.42578125" style="2"/>
    <col min="11" max="11" width="16.28515625" style="2" customWidth="1"/>
    <col min="12" max="14" width="11.42578125" style="2"/>
    <col min="15" max="15" width="16.85546875" style="2" customWidth="1"/>
    <col min="16" max="16384" width="11.42578125" style="2"/>
  </cols>
  <sheetData>
    <row r="6" spans="1:8" x14ac:dyDescent="0.25">
      <c r="A6" s="1" t="s">
        <v>0</v>
      </c>
      <c r="B6" s="1"/>
      <c r="C6" s="1"/>
      <c r="D6" s="1"/>
    </row>
    <row r="7" spans="1:8" x14ac:dyDescent="0.25">
      <c r="A7" s="1" t="s">
        <v>1</v>
      </c>
      <c r="B7" s="1"/>
      <c r="C7" s="1"/>
      <c r="D7" s="1"/>
    </row>
    <row r="8" spans="1:8" x14ac:dyDescent="0.25">
      <c r="A8" s="1" t="s">
        <v>2</v>
      </c>
      <c r="B8" s="1"/>
      <c r="C8" s="1"/>
      <c r="D8" s="1"/>
      <c r="H8" s="3"/>
    </row>
    <row r="9" spans="1:8" x14ac:dyDescent="0.25">
      <c r="A9" s="4" t="s">
        <v>3</v>
      </c>
      <c r="B9" s="4"/>
      <c r="C9" s="4"/>
      <c r="D9" s="4"/>
      <c r="H9" s="3"/>
    </row>
    <row r="10" spans="1:8" x14ac:dyDescent="0.25">
      <c r="A10" s="5"/>
      <c r="B10" s="5"/>
      <c r="C10" s="6"/>
      <c r="D10" s="5"/>
      <c r="H10" s="3"/>
    </row>
    <row r="11" spans="1:8" x14ac:dyDescent="0.25">
      <c r="A11" s="7" t="s">
        <v>4</v>
      </c>
      <c r="B11" s="8">
        <v>2026</v>
      </c>
      <c r="C11" s="9"/>
      <c r="D11" s="8">
        <v>2025</v>
      </c>
      <c r="H11" s="10"/>
    </row>
    <row r="12" spans="1:8" x14ac:dyDescent="0.25">
      <c r="A12" s="7" t="s">
        <v>5</v>
      </c>
      <c r="B12" s="11"/>
      <c r="C12" s="12"/>
      <c r="D12" s="13"/>
    </row>
    <row r="13" spans="1:8" x14ac:dyDescent="0.25">
      <c r="A13" s="14" t="s">
        <v>6</v>
      </c>
      <c r="B13" s="15">
        <f>+[1]NOTAS!E106</f>
        <v>210024831.69999999</v>
      </c>
      <c r="C13" s="16"/>
      <c r="D13" s="17">
        <v>175203644.66</v>
      </c>
      <c r="E13" s="18"/>
      <c r="F13" s="19"/>
      <c r="G13" s="19"/>
    </row>
    <row r="14" spans="1:8" x14ac:dyDescent="0.25">
      <c r="A14" s="20" t="s">
        <v>7</v>
      </c>
      <c r="B14" s="15">
        <f>+[1]NOTAS!E126</f>
        <v>15042342.060000001</v>
      </c>
      <c r="C14" s="16"/>
      <c r="D14" s="17">
        <v>13512996.140000001</v>
      </c>
      <c r="E14" s="21"/>
      <c r="F14" s="19"/>
      <c r="G14" s="19"/>
    </row>
    <row r="15" spans="1:8" x14ac:dyDescent="0.25">
      <c r="A15" s="20" t="s">
        <v>8</v>
      </c>
      <c r="B15" s="15">
        <f>+[1]NOTAS!E135</f>
        <v>882472.2</v>
      </c>
      <c r="C15" s="16"/>
      <c r="D15" s="17">
        <v>882472.2</v>
      </c>
      <c r="E15" s="22"/>
      <c r="G15" s="23"/>
    </row>
    <row r="16" spans="1:8" x14ac:dyDescent="0.25">
      <c r="A16" s="20" t="s">
        <v>9</v>
      </c>
      <c r="B16" s="15">
        <f>+[1]NOTAS!E156</f>
        <v>8907275.6500000004</v>
      </c>
      <c r="C16" s="16"/>
      <c r="D16" s="17">
        <v>9519898.0700000003</v>
      </c>
      <c r="E16" s="21"/>
    </row>
    <row r="17" spans="1:13" x14ac:dyDescent="0.25">
      <c r="A17" s="20" t="s">
        <v>10</v>
      </c>
      <c r="B17" s="15">
        <f>+[1]NOTAS!E164</f>
        <v>2634493.4899999998</v>
      </c>
      <c r="C17" s="16"/>
      <c r="D17" s="15">
        <v>3178792.57</v>
      </c>
      <c r="E17" s="18"/>
      <c r="G17" s="23"/>
    </row>
    <row r="18" spans="1:13" x14ac:dyDescent="0.25">
      <c r="A18" s="7" t="s">
        <v>11</v>
      </c>
      <c r="B18" s="24">
        <f>SUM(B13:B17)</f>
        <v>237491415.09999999</v>
      </c>
      <c r="C18" s="25"/>
      <c r="D18" s="24">
        <v>202297803.63999999</v>
      </c>
      <c r="E18" s="19"/>
    </row>
    <row r="19" spans="1:13" ht="6.75" customHeight="1" x14ac:dyDescent="0.25">
      <c r="A19" s="7"/>
      <c r="B19" s="26"/>
      <c r="C19" s="9"/>
      <c r="D19" s="26"/>
    </row>
    <row r="20" spans="1:13" x14ac:dyDescent="0.25">
      <c r="A20" s="7" t="s">
        <v>12</v>
      </c>
      <c r="B20" s="27"/>
      <c r="C20" s="28"/>
      <c r="D20" s="29"/>
    </row>
    <row r="21" spans="1:13" x14ac:dyDescent="0.25">
      <c r="A21" s="20" t="s">
        <v>13</v>
      </c>
      <c r="B21" s="17">
        <v>373746115.29000002</v>
      </c>
      <c r="C21" s="17"/>
      <c r="D21" s="17">
        <v>367987195.76999998</v>
      </c>
      <c r="E21" s="30"/>
      <c r="G21" s="3"/>
    </row>
    <row r="22" spans="1:13" ht="16.5" thickBot="1" x14ac:dyDescent="0.3">
      <c r="A22" s="20" t="s">
        <v>14</v>
      </c>
      <c r="B22" s="31">
        <f>+[1]NOTAS!E222</f>
        <v>375972.11000000022</v>
      </c>
      <c r="C22" s="16"/>
      <c r="D22" s="31">
        <v>1357752.76</v>
      </c>
      <c r="E22" s="32"/>
      <c r="F22" s="33"/>
      <c r="G22" s="10"/>
      <c r="H22" s="34"/>
      <c r="I22" s="33"/>
      <c r="J22" s="35"/>
    </row>
    <row r="23" spans="1:13" x14ac:dyDescent="0.25">
      <c r="A23" s="7" t="s">
        <v>15</v>
      </c>
      <c r="B23" s="36">
        <f>SUM(B21:B22)</f>
        <v>374122087.40000004</v>
      </c>
      <c r="C23" s="9"/>
      <c r="D23" s="37">
        <v>369344948.52999997</v>
      </c>
      <c r="E23" s="38"/>
      <c r="G23" s="23"/>
    </row>
    <row r="24" spans="1:13" ht="13.5" customHeight="1" thickBot="1" x14ac:dyDescent="0.3">
      <c r="A24" s="7"/>
      <c r="B24" s="39"/>
      <c r="C24" s="9"/>
      <c r="D24" s="39"/>
    </row>
    <row r="25" spans="1:13" ht="16.5" thickBot="1" x14ac:dyDescent="0.3">
      <c r="A25" s="7" t="s">
        <v>16</v>
      </c>
      <c r="B25" s="40">
        <f>+B18+B23</f>
        <v>611613502.5</v>
      </c>
      <c r="C25" s="9"/>
      <c r="D25" s="40">
        <v>571642752.16999996</v>
      </c>
      <c r="F25" s="41"/>
    </row>
    <row r="26" spans="1:13" ht="16.5" thickTop="1" x14ac:dyDescent="0.25">
      <c r="A26" s="7"/>
      <c r="B26" s="42"/>
      <c r="C26" s="12"/>
      <c r="D26" s="42"/>
      <c r="F26" s="43"/>
      <c r="G26" s="23"/>
      <c r="K26" s="43"/>
    </row>
    <row r="27" spans="1:13" x14ac:dyDescent="0.25">
      <c r="A27" s="7" t="s">
        <v>17</v>
      </c>
      <c r="B27" s="42"/>
      <c r="C27" s="12"/>
      <c r="D27" s="42"/>
      <c r="F27" s="44"/>
      <c r="H27" s="23"/>
      <c r="K27" s="43"/>
    </row>
    <row r="28" spans="1:13" x14ac:dyDescent="0.25">
      <c r="A28" s="7" t="s">
        <v>18</v>
      </c>
      <c r="B28" s="45"/>
      <c r="C28" s="46"/>
      <c r="D28" s="45"/>
      <c r="E28" s="19"/>
      <c r="K28" s="43"/>
    </row>
    <row r="29" spans="1:13" x14ac:dyDescent="0.25">
      <c r="A29" s="20" t="s">
        <v>19</v>
      </c>
      <c r="B29" s="17">
        <f>+[1]NOTAS!E269</f>
        <v>11381495.459999999</v>
      </c>
      <c r="C29" s="16"/>
      <c r="D29" s="17">
        <v>11288558.51</v>
      </c>
      <c r="E29" s="22"/>
      <c r="F29" s="47"/>
      <c r="G29" s="3"/>
      <c r="H29" s="48"/>
      <c r="K29" s="43"/>
      <c r="M29" s="43"/>
    </row>
    <row r="30" spans="1:13" x14ac:dyDescent="0.25">
      <c r="A30" s="49" t="s">
        <v>20</v>
      </c>
      <c r="B30" s="17">
        <f>+[1]NOTAS!E291</f>
        <v>1411419.69</v>
      </c>
      <c r="C30" s="16"/>
      <c r="D30" s="17">
        <v>12501917.68</v>
      </c>
      <c r="E30" s="21"/>
      <c r="F30" s="47"/>
      <c r="G30" s="3"/>
      <c r="H30" s="50"/>
      <c r="K30" s="43"/>
    </row>
    <row r="31" spans="1:13" ht="16.5" thickBot="1" x14ac:dyDescent="0.3">
      <c r="A31" s="7" t="s">
        <v>21</v>
      </c>
      <c r="B31" s="39">
        <f>+B29+B30</f>
        <v>12792915.149999999</v>
      </c>
      <c r="C31" s="9"/>
      <c r="D31" s="39">
        <v>23790476.189999998</v>
      </c>
      <c r="E31" s="21"/>
      <c r="F31" s="51"/>
      <c r="G31" s="51"/>
      <c r="H31" s="52"/>
    </row>
    <row r="32" spans="1:13" ht="14.25" customHeight="1" x14ac:dyDescent="0.25">
      <c r="A32" s="7"/>
      <c r="C32" s="9"/>
      <c r="D32" s="26"/>
      <c r="E32" s="53"/>
      <c r="F32" s="47"/>
      <c r="G32" s="47"/>
      <c r="H32" s="48"/>
    </row>
    <row r="33" spans="1:15" ht="14.25" customHeight="1" x14ac:dyDescent="0.25">
      <c r="A33" s="7"/>
      <c r="B33" s="23"/>
      <c r="C33" s="9"/>
      <c r="D33" s="26"/>
      <c r="E33" s="53"/>
      <c r="F33" s="47"/>
      <c r="G33" s="47"/>
      <c r="H33" s="48"/>
    </row>
    <row r="34" spans="1:15" ht="16.5" customHeight="1" thickBot="1" x14ac:dyDescent="0.3">
      <c r="A34" s="7" t="s">
        <v>22</v>
      </c>
      <c r="B34" s="40">
        <f>+B31</f>
        <v>12792915.149999999</v>
      </c>
      <c r="C34" s="9"/>
      <c r="D34" s="40">
        <v>23790476.190000001</v>
      </c>
      <c r="E34" s="54">
        <v>12792915.15</v>
      </c>
      <c r="F34" s="55"/>
      <c r="G34" s="47"/>
      <c r="H34" s="48"/>
    </row>
    <row r="35" spans="1:15" ht="16.5" thickTop="1" x14ac:dyDescent="0.25">
      <c r="A35" s="7"/>
      <c r="B35" s="56"/>
      <c r="C35" s="9"/>
      <c r="D35" s="56"/>
      <c r="E35" s="57"/>
      <c r="F35" s="58"/>
      <c r="G35" s="59"/>
      <c r="H35" s="60"/>
    </row>
    <row r="36" spans="1:15" ht="14.25" customHeight="1" x14ac:dyDescent="0.25">
      <c r="A36" s="7"/>
      <c r="B36" s="26"/>
      <c r="C36" s="9"/>
      <c r="D36" s="26"/>
      <c r="E36" s="57"/>
      <c r="F36" s="58"/>
      <c r="G36" s="59"/>
      <c r="H36" s="60"/>
    </row>
    <row r="37" spans="1:15" x14ac:dyDescent="0.25">
      <c r="A37" s="7" t="s">
        <v>23</v>
      </c>
      <c r="B37" s="61"/>
      <c r="C37" s="62"/>
      <c r="D37" s="61"/>
      <c r="E37" s="57"/>
      <c r="F37" s="58"/>
      <c r="G37" s="59"/>
      <c r="H37" s="60"/>
    </row>
    <row r="38" spans="1:15" ht="12.75" customHeight="1" x14ac:dyDescent="0.25">
      <c r="A38" s="20" t="s">
        <v>24</v>
      </c>
      <c r="B38" s="50">
        <v>3619790997.0799999</v>
      </c>
      <c r="C38" s="63"/>
      <c r="D38" s="50">
        <v>3619790997.0799999</v>
      </c>
      <c r="E38" s="57"/>
      <c r="F38" s="58"/>
      <c r="G38" s="59"/>
    </row>
    <row r="39" spans="1:15" x14ac:dyDescent="0.25">
      <c r="A39" s="49" t="s">
        <v>25</v>
      </c>
      <c r="B39" s="50">
        <f>+[1]RENDIMIENTO!B28</f>
        <v>64847411.559999943</v>
      </c>
      <c r="C39" s="63"/>
      <c r="D39" s="50">
        <v>36753298.729999997</v>
      </c>
      <c r="E39" s="57"/>
      <c r="F39" s="58"/>
      <c r="G39" s="60"/>
    </row>
    <row r="40" spans="1:15" x14ac:dyDescent="0.25">
      <c r="A40" s="20" t="s">
        <v>26</v>
      </c>
      <c r="B40" s="50">
        <v>-3085817821.29</v>
      </c>
      <c r="C40" s="63"/>
      <c r="D40" s="50">
        <v>-3108692019.8299999</v>
      </c>
      <c r="E40" s="57"/>
      <c r="F40" s="58"/>
      <c r="G40" s="60"/>
      <c r="H40" s="60"/>
    </row>
    <row r="41" spans="1:15" s="66" customFormat="1" x14ac:dyDescent="0.25">
      <c r="A41" s="7" t="s">
        <v>27</v>
      </c>
      <c r="B41" s="64">
        <f>SUM(B38:B40)</f>
        <v>598820587.3499999</v>
      </c>
      <c r="C41" s="65"/>
      <c r="D41" s="64">
        <v>547852275.98000002</v>
      </c>
      <c r="E41" s="57"/>
      <c r="F41" s="58"/>
      <c r="G41" s="59"/>
      <c r="H41" s="60"/>
      <c r="O41" s="44"/>
    </row>
    <row r="42" spans="1:15" x14ac:dyDescent="0.25">
      <c r="A42" s="7" t="s">
        <v>28</v>
      </c>
      <c r="B42" s="67">
        <f>B34+B41</f>
        <v>611613502.49999988</v>
      </c>
      <c r="C42" s="65"/>
      <c r="D42" s="67">
        <v>571642752.16999996</v>
      </c>
      <c r="E42" s="57"/>
      <c r="F42" s="58"/>
      <c r="G42" s="59"/>
      <c r="H42" s="60"/>
    </row>
    <row r="43" spans="1:15" x14ac:dyDescent="0.25">
      <c r="B43" s="43"/>
      <c r="D43" s="43"/>
      <c r="E43" s="68"/>
      <c r="F43" s="55"/>
      <c r="G43" s="47"/>
      <c r="H43" s="69"/>
    </row>
    <row r="44" spans="1:15" x14ac:dyDescent="0.25">
      <c r="B44" s="43"/>
      <c r="D44" s="43"/>
      <c r="E44" s="68"/>
      <c r="F44" s="55"/>
      <c r="G44" s="47"/>
      <c r="H44" s="69"/>
    </row>
    <row r="45" spans="1:15" x14ac:dyDescent="0.25">
      <c r="E45" s="47"/>
      <c r="F45" s="47"/>
      <c r="G45" s="47"/>
      <c r="H45" s="48"/>
    </row>
    <row r="46" spans="1:15" x14ac:dyDescent="0.25">
      <c r="E46" s="47"/>
      <c r="F46" s="47"/>
      <c r="G46" s="47"/>
      <c r="H46" s="48"/>
    </row>
    <row r="49" spans="1:4" x14ac:dyDescent="0.25">
      <c r="A49" s="70" t="s">
        <v>29</v>
      </c>
      <c r="B49" s="71" t="s">
        <v>30</v>
      </c>
      <c r="C49" s="71"/>
      <c r="D49" s="71"/>
    </row>
    <row r="50" spans="1:4" x14ac:dyDescent="0.25">
      <c r="A50" s="72" t="s">
        <v>31</v>
      </c>
      <c r="B50" s="73" t="s">
        <v>32</v>
      </c>
      <c r="C50" s="73"/>
      <c r="D50" s="73"/>
    </row>
    <row r="51" spans="1:4" x14ac:dyDescent="0.25">
      <c r="A51" s="72"/>
      <c r="B51" s="72"/>
      <c r="C51" s="72"/>
      <c r="D51" s="72"/>
    </row>
    <row r="52" spans="1:4" x14ac:dyDescent="0.25">
      <c r="A52" s="72"/>
      <c r="B52" s="72"/>
      <c r="C52" s="72"/>
      <c r="D52" s="72"/>
    </row>
    <row r="53" spans="1:4" x14ac:dyDescent="0.25">
      <c r="A53" s="66"/>
      <c r="B53" s="66"/>
      <c r="C53" s="74"/>
      <c r="D53" s="66"/>
    </row>
    <row r="56" spans="1:4" x14ac:dyDescent="0.25">
      <c r="A56" s="75" t="s">
        <v>33</v>
      </c>
      <c r="B56" s="75"/>
      <c r="C56" s="75"/>
      <c r="D56" s="75"/>
    </row>
    <row r="57" spans="1:4" x14ac:dyDescent="0.25">
      <c r="A57" s="73" t="s">
        <v>34</v>
      </c>
      <c r="B57" s="73"/>
      <c r="C57" s="73"/>
      <c r="D57" s="73"/>
    </row>
  </sheetData>
  <mergeCells count="8">
    <mergeCell ref="A56:D56"/>
    <mergeCell ref="A57:D57"/>
    <mergeCell ref="A6:D6"/>
    <mergeCell ref="A7:D7"/>
    <mergeCell ref="A8:D8"/>
    <mergeCell ref="A9:D9"/>
    <mergeCell ref="B49:D49"/>
    <mergeCell ref="B50:D50"/>
  </mergeCells>
  <pageMargins left="0.70866141732283505" right="0.70866141732283505" top="0.74803149606299202" bottom="0.74803149606299202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Taveras</dc:creator>
  <cp:lastModifiedBy>Maria Taveras</cp:lastModifiedBy>
  <dcterms:created xsi:type="dcterms:W3CDTF">2026-07-14T17:17:00Z</dcterms:created>
  <dcterms:modified xsi:type="dcterms:W3CDTF">2026-07-14T17:17:28Z</dcterms:modified>
</cp:coreProperties>
</file>