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13_ncr:1_{DD5D6541-07D6-4B75-8A39-F6BC8707BD44}" xr6:coauthVersionLast="36" xr6:coauthVersionMax="36" xr10:uidLastSave="{00000000-0000-0000-0000-000000000000}"/>
  <bookViews>
    <workbookView xWindow="0" yWindow="0" windowWidth="23040" windowHeight="9708" xr2:uid="{1C212639-82A5-413C-8413-08ED81218F4B}"/>
  </bookViews>
  <sheets>
    <sheet name="ESPECIAL" sheetId="2" r:id="rId1"/>
    <sheet name="COLECTORA (USD)" sheetId="8" r:id="rId2"/>
    <sheet name="colectora" sheetId="7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4" i="2" l="1"/>
  <c r="G15" i="2" l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I19" i="2" l="1"/>
  <c r="G17" i="7" l="1"/>
  <c r="E16" i="7" l="1"/>
  <c r="G12" i="7"/>
  <c r="G13" i="7" s="1"/>
  <c r="G14" i="7" s="1"/>
  <c r="G15" i="7" s="1"/>
  <c r="G14" i="2" l="1"/>
  <c r="F193" i="2" l="1"/>
  <c r="E193" i="2" l="1"/>
  <c r="F16" i="7" l="1"/>
  <c r="E12" i="8" l="1"/>
  <c r="F12" i="8" l="1"/>
  <c r="G11" i="8" l="1"/>
  <c r="G13" i="8" s="1"/>
  <c r="M11" i="7" l="1"/>
  <c r="G11" i="7" l="1"/>
</calcChain>
</file>

<file path=xl/sharedStrings.xml><?xml version="1.0" encoding="utf-8"?>
<sst xmlns="http://schemas.openxmlformats.org/spreadsheetml/2006/main" count="374" uniqueCount="133">
  <si>
    <t>CUENTA COLECTORA DE RECURSOS PROPIOS CTA No 010-252470-0</t>
  </si>
  <si>
    <t>Fecha</t>
  </si>
  <si>
    <t>Ck No/ Tranf</t>
  </si>
  <si>
    <t>CUENTA ESPECIAL  CTA No 010-500117-1</t>
  </si>
  <si>
    <t>Balance</t>
  </si>
  <si>
    <t>Pag No 1</t>
  </si>
  <si>
    <t>Contador</t>
  </si>
  <si>
    <t>Director Financiero</t>
  </si>
  <si>
    <t xml:space="preserve">                                     _______________________________</t>
  </si>
  <si>
    <t>Pag No  1</t>
  </si>
  <si>
    <t xml:space="preserve"> </t>
  </si>
  <si>
    <t>CUENTA COLECTORA RECURSOS PROPIOS (USD)  CTA No 9998005000</t>
  </si>
  <si>
    <t>Descripción</t>
  </si>
  <si>
    <t xml:space="preserve">Débito </t>
  </si>
  <si>
    <t>Crédito</t>
  </si>
  <si>
    <t>Lic Felipe Suero Capellán</t>
  </si>
  <si>
    <t xml:space="preserve">  </t>
  </si>
  <si>
    <t xml:space="preserve">TOTAL </t>
  </si>
  <si>
    <t>TOTAL</t>
  </si>
  <si>
    <t>Jorge Moronta Pérez</t>
  </si>
  <si>
    <t xml:space="preserve">Jorge Moronta </t>
  </si>
  <si>
    <t>INGRESOS Y EGRESOS MES DE ABRIL 2026</t>
  </si>
  <si>
    <t>Balance al 31/03/2026</t>
  </si>
  <si>
    <t>BALANCE AL 30 ABRIL 2026 CUENTA ESPECIAL</t>
  </si>
  <si>
    <t>INGRESOS Y EGRESOS  MES DE ABRIL 2026</t>
  </si>
  <si>
    <t>BALANCE AL 30 DE ABRIL 2026 CUENTA COLECTORA RECURSOS PROPIOS</t>
  </si>
  <si>
    <t>l</t>
  </si>
  <si>
    <t xml:space="preserve">INGRESO POR TRANSFERENCIA </t>
  </si>
  <si>
    <t>DEPÓSITO</t>
  </si>
  <si>
    <t>LOTE 054</t>
  </si>
  <si>
    <t xml:space="preserve">TARJETA DE CRÉDITO </t>
  </si>
  <si>
    <t>RETENCIÓN 2.5% DE COBRO TC</t>
  </si>
  <si>
    <t>RETENCIÓN 2.5% DE COBRO TC (SANTIAGO)</t>
  </si>
  <si>
    <t xml:space="preserve">COMICIÓN POR TRANSFERENCIA DE FONDOS </t>
  </si>
  <si>
    <t>BALANCE AL 30 ABRIL DE 2026 CUENTA RECURSOS PROPIOS (USD)</t>
  </si>
  <si>
    <t>I</t>
  </si>
  <si>
    <t>LOTE 055</t>
  </si>
  <si>
    <t>TARJETA DE CRÉDITO  (SANTIAGO)</t>
  </si>
  <si>
    <t>LOTE 113</t>
  </si>
  <si>
    <t xml:space="preserve">JULIO CÉSAR VALENTÍN JIMINIÁN </t>
  </si>
  <si>
    <t>ELIANAPATRICIA DIAZ SANCHEZ</t>
  </si>
  <si>
    <t xml:space="preserve">PAGO SERVICIOS CARDNET </t>
  </si>
  <si>
    <t>LOTE 056</t>
  </si>
  <si>
    <t>LOTE 114</t>
  </si>
  <si>
    <t>CARGOS BANCARIOS 0.15%, CHEQUES PAGADOS</t>
  </si>
  <si>
    <t>LOTE 057</t>
  </si>
  <si>
    <t>LOTE 115</t>
  </si>
  <si>
    <t xml:space="preserve">ARNULFO RODRIGUEZ VERAS </t>
  </si>
  <si>
    <r>
      <t xml:space="preserve">INGRESO DE CHEQUE ANULADO </t>
    </r>
    <r>
      <rPr>
        <b/>
        <sz val="11"/>
        <color theme="1"/>
        <rFont val="Calibri"/>
        <family val="2"/>
        <scheme val="minor"/>
      </rPr>
      <t>(058039)</t>
    </r>
  </si>
  <si>
    <t>LOTE 058</t>
  </si>
  <si>
    <t>LOTE 116</t>
  </si>
  <si>
    <r>
      <t>RENOV. DE LICENCIA (</t>
    </r>
    <r>
      <rPr>
        <b/>
        <sz val="11"/>
        <color theme="1"/>
        <rFont val="Calibri"/>
        <family val="2"/>
        <scheme val="minor"/>
      </rPr>
      <t>CHEQUES</t>
    </r>
    <r>
      <rPr>
        <sz val="11"/>
        <color theme="1"/>
        <rFont val="Calibri"/>
        <family val="2"/>
        <scheme val="minor"/>
      </rPr>
      <t>)</t>
    </r>
  </si>
  <si>
    <t>LOTE 059</t>
  </si>
  <si>
    <t>LOTE 117</t>
  </si>
  <si>
    <t>PAGO SERVICIOS CARDNET SANTIAGO</t>
  </si>
  <si>
    <r>
      <t>PAGO COSTO ANUAL POR SUPERVICIÓIN (</t>
    </r>
    <r>
      <rPr>
        <b/>
        <sz val="11"/>
        <color theme="1"/>
        <rFont val="Calibri"/>
        <family val="2"/>
        <scheme val="minor"/>
      </rPr>
      <t>CHEQUE)</t>
    </r>
  </si>
  <si>
    <r>
      <t>COMICIÓN POR TRANSFERENCIA AL EXTERIOL(</t>
    </r>
    <r>
      <rPr>
        <b/>
        <sz val="11"/>
        <color theme="1"/>
        <rFont val="Calibri"/>
        <family val="2"/>
        <scheme val="minor"/>
      </rPr>
      <t>CHEQUE</t>
    </r>
    <r>
      <rPr>
        <sz val="11"/>
        <color theme="1"/>
        <rFont val="Calibri"/>
        <family val="2"/>
        <scheme val="minor"/>
      </rPr>
      <t>)</t>
    </r>
  </si>
  <si>
    <r>
      <t>RENOVACION Y EXPEDICIÓN DE LICENCIA(</t>
    </r>
    <r>
      <rPr>
        <b/>
        <sz val="11"/>
        <color theme="1"/>
        <rFont val="Calibri"/>
        <family val="2"/>
        <scheme val="minor"/>
      </rPr>
      <t>CHEQUE</t>
    </r>
    <r>
      <rPr>
        <sz val="11"/>
        <color theme="1"/>
        <rFont val="Calibri"/>
        <family val="2"/>
        <scheme val="minor"/>
      </rPr>
      <t>)</t>
    </r>
  </si>
  <si>
    <r>
      <t>RENOVACIÓN Y EXPEDICIÓN DE LICENCIA(</t>
    </r>
    <r>
      <rPr>
        <b/>
        <sz val="11"/>
        <color theme="1"/>
        <rFont val="Calibri"/>
        <family val="2"/>
        <scheme val="minor"/>
      </rPr>
      <t>CHEQUE</t>
    </r>
    <r>
      <rPr>
        <sz val="11"/>
        <color theme="1"/>
        <rFont val="Calibri"/>
        <family val="2"/>
        <scheme val="minor"/>
      </rPr>
      <t>)</t>
    </r>
  </si>
  <si>
    <r>
      <t>EXPED.  DE LICENCIA(</t>
    </r>
    <r>
      <rPr>
        <b/>
        <sz val="11"/>
        <color theme="1"/>
        <rFont val="Calibri"/>
        <family val="2"/>
        <scheme val="minor"/>
      </rPr>
      <t>CHEQUE</t>
    </r>
    <r>
      <rPr>
        <sz val="11"/>
        <color theme="1"/>
        <rFont val="Calibri"/>
        <family val="2"/>
        <scheme val="minor"/>
      </rPr>
      <t>)</t>
    </r>
  </si>
  <si>
    <t>LOTE 060</t>
  </si>
  <si>
    <t>LOTE 118</t>
  </si>
  <si>
    <t>LIBR 407</t>
  </si>
  <si>
    <t>LIBR 409</t>
  </si>
  <si>
    <t>LIBR 432</t>
  </si>
  <si>
    <t>COMICIÓN POR TRANSFERENCIA AL EXTERIOR</t>
  </si>
  <si>
    <t>LOTE 061</t>
  </si>
  <si>
    <t>LOTE 119</t>
  </si>
  <si>
    <r>
      <t>RESOL. AJUSTADORES/CERTIFICACION(</t>
    </r>
    <r>
      <rPr>
        <b/>
        <sz val="11"/>
        <color theme="1"/>
        <rFont val="Calibri"/>
        <family val="2"/>
        <scheme val="minor"/>
      </rPr>
      <t xml:space="preserve">CHEQUES) </t>
    </r>
  </si>
  <si>
    <r>
      <t>RESOL. AJUSTADORES/CERTIFICACION(</t>
    </r>
    <r>
      <rPr>
        <b/>
        <sz val="11"/>
        <color theme="1"/>
        <rFont val="Calibri"/>
        <family val="2"/>
        <scheme val="minor"/>
      </rPr>
      <t>CHEQUES</t>
    </r>
    <r>
      <rPr>
        <sz val="11"/>
        <color theme="1"/>
        <rFont val="Calibri"/>
        <family val="2"/>
        <scheme val="minor"/>
      </rPr>
      <t xml:space="preserve">) </t>
    </r>
  </si>
  <si>
    <t>LIBR 411</t>
  </si>
  <si>
    <r>
      <t>RESOL. AJUSTADORES(</t>
    </r>
    <r>
      <rPr>
        <b/>
        <sz val="11"/>
        <color theme="1"/>
        <rFont val="Calibri"/>
        <family val="2"/>
        <scheme val="minor"/>
      </rPr>
      <t xml:space="preserve">CHEQUES) </t>
    </r>
  </si>
  <si>
    <t>LOTE 062</t>
  </si>
  <si>
    <t>LOTE 120</t>
  </si>
  <si>
    <t>SEMAEM J &amp;N, SRL</t>
  </si>
  <si>
    <t>LIBR 467</t>
  </si>
  <si>
    <t>LOTE 063</t>
  </si>
  <si>
    <t>LOTE 121</t>
  </si>
  <si>
    <t>LOTE 064</t>
  </si>
  <si>
    <t>LOTE 122</t>
  </si>
  <si>
    <t>DAHIANA AUTO IMPORT SRL</t>
  </si>
  <si>
    <t>VIÁTICOS DENTRO DEL PAIS (ENERO)</t>
  </si>
  <si>
    <t>LOTE 065</t>
  </si>
  <si>
    <t>LOTE 123</t>
  </si>
  <si>
    <t>LOTE 066</t>
  </si>
  <si>
    <t>EXPED.  DE LICENCIA(CHEQUE)</t>
  </si>
  <si>
    <t>LOTE 104</t>
  </si>
  <si>
    <t>LOTE 124</t>
  </si>
  <si>
    <t>LOTE 068</t>
  </si>
  <si>
    <t>LOTE 125</t>
  </si>
  <si>
    <t xml:space="preserve">ADAGISA DE LOS SANTOS DE ABREU </t>
  </si>
  <si>
    <t xml:space="preserve">AURA MASSIEL CRUZ UREÑA </t>
  </si>
  <si>
    <t>LOTE 070</t>
  </si>
  <si>
    <t>LOTE 126</t>
  </si>
  <si>
    <t>INGRESO ARRENDAMIENTO DEL SOLAR (ABRIL)</t>
  </si>
  <si>
    <t>DERECHO EXAMEN (CHEQUES)</t>
  </si>
  <si>
    <t>LOTE 071</t>
  </si>
  <si>
    <t>LOTE 127</t>
  </si>
  <si>
    <t>LOTE 072</t>
  </si>
  <si>
    <t>LOTE 128</t>
  </si>
  <si>
    <t>LOTE 073</t>
  </si>
  <si>
    <t>LOTE 129</t>
  </si>
  <si>
    <t>FRANCISCO EDUARDO CAMPOS ÁLVAREZ</t>
  </si>
  <si>
    <t>JORGE LUIS MORONTA PÉREZ</t>
  </si>
  <si>
    <t>RAFIEL ELISA VÁSQUEZ JAVIER</t>
  </si>
  <si>
    <t xml:space="preserve">JORGE LUIS CEBALLOS PIMENTEL </t>
  </si>
  <si>
    <t xml:space="preserve">LILLIAN GISELLE BÁEZ UREÑA </t>
  </si>
  <si>
    <t xml:space="preserve">VÍCTOR RAMÓN DÍAZ DELMONTE </t>
  </si>
  <si>
    <t>GLENN DAVIS FELIPE CASTRO</t>
  </si>
  <si>
    <t>ISAURA ISABEL PEÑALÓ MONTERO</t>
  </si>
  <si>
    <t>AMILCAR DEMETRIO CARRASCO RODRÍGUEZ</t>
  </si>
  <si>
    <t>JOSÉ EULALIO DE LA CRUZ FLORENTINO</t>
  </si>
  <si>
    <t>ELIANA PATRICIA DÍAZ SÁNCHEZ</t>
  </si>
  <si>
    <t xml:space="preserve">MARTHA JOSEFINA PERALLÓN REYES </t>
  </si>
  <si>
    <t>ARNULFO RODRÍGUEZ VERAS</t>
  </si>
  <si>
    <t>ESTEFANY INDIRA PUJOLS CASTILLO</t>
  </si>
  <si>
    <t xml:space="preserve">ULISES GREGORIO BILLINI GÓNZALEZ </t>
  </si>
  <si>
    <t>NIDIA PAULINO VALDEZ DE VALERIO</t>
  </si>
  <si>
    <t>FERNANDO MANUEL BONILLA MENDOZA</t>
  </si>
  <si>
    <t>YULISA FRANCISCA ROZÓN ORTÍZ</t>
  </si>
  <si>
    <t xml:space="preserve">JUAN ELIESER CLASE CRUZ </t>
  </si>
  <si>
    <t>DAVID AMILCAR ROMERO HERNÁNDEZ</t>
  </si>
  <si>
    <t>LOTE 074</t>
  </si>
  <si>
    <t>LOTE 130</t>
  </si>
  <si>
    <t>COMISIÓN MANEJO DE CUENTA</t>
  </si>
  <si>
    <t>auxiliar</t>
  </si>
  <si>
    <t>Licda.Valeria Valdez</t>
  </si>
  <si>
    <t xml:space="preserve">                                                         _______________________________</t>
  </si>
  <si>
    <t xml:space="preserve">                       _______________________________</t>
  </si>
  <si>
    <t>SUPERINTENDENCIA DE SEGUROS ( PRESTACIONES ECONOMICA )</t>
  </si>
  <si>
    <t>SUPERINTENDENCIA DE SEGUROS ( VACACIONES NO DIFRUTADAS )</t>
  </si>
  <si>
    <t>SUPERINTENDENCIA DE SEGUROS(HORAS EXTRAS FEBRERO)</t>
  </si>
  <si>
    <t>SUPERINTENDENCIA DE SEGUROS (HORAS EXTRAS MARZO)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</si>
</sst>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&quot;XDR&quot;* #,##0.00_-;\-&quot;XDR&quot;* #,##0.00_-;_-&quot;XDR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1" xfId="0" applyBorder="1"/>
    <xf numFmtId="0" fontId="0" fillId="0" borderId="0" xfId="0" applyFill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3" fontId="0" fillId="0" borderId="3" xfId="0" applyNumberFormat="1" applyFill="1" applyBorder="1"/>
    <xf numFmtId="0" fontId="0" fillId="0" borderId="0" xfId="0" applyBorder="1"/>
    <xf numFmtId="14" fontId="0" fillId="0" borderId="2" xfId="0" applyNumberFormat="1" applyBorder="1"/>
    <xf numFmtId="43" fontId="5" fillId="0" borderId="1" xfId="1" applyFont="1" applyBorder="1"/>
    <xf numFmtId="43" fontId="5" fillId="0" borderId="3" xfId="1" applyFont="1" applyFill="1" applyBorder="1"/>
    <xf numFmtId="0" fontId="6" fillId="0" borderId="0" xfId="0" applyFont="1" applyAlignment="1">
      <alignment horizontal="right"/>
    </xf>
    <xf numFmtId="43" fontId="1" fillId="0" borderId="3" xfId="1" applyFont="1" applyBorder="1"/>
    <xf numFmtId="14" fontId="2" fillId="0" borderId="2" xfId="0" applyNumberFormat="1" applyFont="1" applyFill="1" applyBorder="1" applyAlignment="1">
      <alignment horizontal="center"/>
    </xf>
    <xf numFmtId="43" fontId="6" fillId="0" borderId="0" xfId="1" applyFont="1" applyFill="1" applyBorder="1" applyAlignment="1">
      <alignment horizontal="center"/>
    </xf>
    <xf numFmtId="43" fontId="6" fillId="0" borderId="0" xfId="1" applyFont="1" applyFill="1" applyBorder="1"/>
    <xf numFmtId="0" fontId="0" fillId="4" borderId="1" xfId="0" applyFill="1" applyBorder="1" applyAlignment="1">
      <alignment horizontal="center"/>
    </xf>
    <xf numFmtId="43" fontId="0" fillId="4" borderId="1" xfId="1" applyFont="1" applyFill="1" applyBorder="1"/>
    <xf numFmtId="164" fontId="0" fillId="0" borderId="0" xfId="2" applyFont="1"/>
    <xf numFmtId="14" fontId="0" fillId="4" borderId="2" xfId="0" applyNumberFormat="1" applyFill="1" applyBorder="1" applyAlignment="1">
      <alignment horizontal="center"/>
    </xf>
    <xf numFmtId="0" fontId="0" fillId="4" borderId="1" xfId="0" applyFill="1" applyBorder="1"/>
    <xf numFmtId="0" fontId="0" fillId="4" borderId="1" xfId="0" applyFont="1" applyFill="1" applyBorder="1"/>
    <xf numFmtId="0" fontId="0" fillId="4" borderId="0" xfId="0" applyFill="1"/>
    <xf numFmtId="14" fontId="2" fillId="4" borderId="2" xfId="0" applyNumberFormat="1" applyFont="1" applyFill="1" applyBorder="1" applyAlignment="1">
      <alignment horizontal="center"/>
    </xf>
    <xf numFmtId="14" fontId="3" fillId="0" borderId="2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3" fontId="0" fillId="4" borderId="0" xfId="1" applyFont="1" applyFill="1"/>
    <xf numFmtId="43" fontId="0" fillId="4" borderId="0" xfId="0" applyNumberFormat="1" applyFill="1"/>
    <xf numFmtId="43" fontId="0" fillId="0" borderId="0" xfId="1" applyFont="1"/>
    <xf numFmtId="14" fontId="2" fillId="0" borderId="1" xfId="0" applyNumberFormat="1" applyFont="1" applyFill="1" applyBorder="1" applyAlignment="1">
      <alignment horizontal="center"/>
    </xf>
    <xf numFmtId="0" fontId="0" fillId="4" borderId="0" xfId="0" applyFill="1" applyBorder="1"/>
    <xf numFmtId="14" fontId="0" fillId="4" borderId="0" xfId="0" applyNumberFormat="1" applyFill="1" applyBorder="1" applyAlignment="1">
      <alignment horizontal="center"/>
    </xf>
    <xf numFmtId="14" fontId="0" fillId="4" borderId="0" xfId="0" applyNumberFormat="1" applyFill="1"/>
    <xf numFmtId="0" fontId="0" fillId="4" borderId="0" xfId="0" applyFill="1" applyAlignment="1">
      <alignment horizontal="left" vertical="top"/>
    </xf>
    <xf numFmtId="14" fontId="2" fillId="2" borderId="2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3" fontId="0" fillId="2" borderId="1" xfId="1" applyFont="1" applyFill="1" applyBorder="1"/>
    <xf numFmtId="14" fontId="0" fillId="2" borderId="2" xfId="0" applyNumberFormat="1" applyFill="1" applyBorder="1" applyAlignment="1">
      <alignment horizontal="center"/>
    </xf>
    <xf numFmtId="0" fontId="0" fillId="2" borderId="1" xfId="0" applyFill="1" applyBorder="1"/>
    <xf numFmtId="4" fontId="0" fillId="2" borderId="1" xfId="0" applyNumberFormat="1" applyFill="1" applyBorder="1"/>
    <xf numFmtId="14" fontId="2" fillId="2" borderId="10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0" fillId="2" borderId="10" xfId="0" applyFill="1" applyBorder="1"/>
    <xf numFmtId="43" fontId="1" fillId="2" borderId="10" xfId="1" applyFont="1" applyFill="1" applyBorder="1"/>
    <xf numFmtId="43" fontId="1" fillId="0" borderId="14" xfId="1" applyFont="1" applyBorder="1"/>
    <xf numFmtId="43" fontId="0" fillId="4" borderId="0" xfId="1" applyFont="1" applyFill="1" applyBorder="1"/>
    <xf numFmtId="4" fontId="0" fillId="4" borderId="0" xfId="0" applyNumberFormat="1" applyFill="1"/>
    <xf numFmtId="43" fontId="6" fillId="0" borderId="3" xfId="1" applyFont="1" applyBorder="1"/>
    <xf numFmtId="43" fontId="2" fillId="2" borderId="1" xfId="0" applyNumberFormat="1" applyFont="1" applyFill="1" applyBorder="1" applyAlignment="1">
      <alignment horizontal="center"/>
    </xf>
    <xf numFmtId="43" fontId="1" fillId="0" borderId="0" xfId="1" applyFont="1" applyBorder="1"/>
    <xf numFmtId="43" fontId="1" fillId="4" borderId="15" xfId="1" applyFont="1" applyFill="1" applyBorder="1"/>
    <xf numFmtId="0" fontId="0" fillId="0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43" fontId="6" fillId="0" borderId="3" xfId="0" applyNumberFormat="1" applyFont="1" applyFill="1" applyBorder="1"/>
    <xf numFmtId="0" fontId="0" fillId="4" borderId="1" xfId="0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64" fontId="6" fillId="3" borderId="1" xfId="2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164" fontId="6" fillId="3" borderId="9" xfId="2" applyFont="1" applyFill="1" applyBorder="1" applyAlignment="1">
      <alignment horizontal="center"/>
    </xf>
    <xf numFmtId="164" fontId="6" fillId="3" borderId="10" xfId="2" applyFont="1" applyFill="1" applyBorder="1" applyAlignment="1">
      <alignment horizontal="center"/>
    </xf>
    <xf numFmtId="164" fontId="6" fillId="3" borderId="8" xfId="2" applyFont="1" applyFill="1" applyBorder="1" applyAlignment="1">
      <alignment horizontal="center"/>
    </xf>
    <xf numFmtId="43" fontId="6" fillId="3" borderId="11" xfId="1" applyFont="1" applyFill="1" applyBorder="1" applyAlignment="1">
      <alignment horizontal="center"/>
    </xf>
    <xf numFmtId="43" fontId="6" fillId="3" borderId="12" xfId="1" applyFont="1" applyFill="1" applyBorder="1" applyAlignment="1">
      <alignment horizontal="center"/>
    </xf>
    <xf numFmtId="43" fontId="6" fillId="3" borderId="13" xfId="1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504825</xdr:colOff>
      <xdr:row>2</xdr:row>
      <xdr:rowOff>171450</xdr:rowOff>
    </xdr:from>
    <xdr:to>
      <xdr:col>3</xdr:col>
      <xdr:colOff>3609975</xdr:colOff>
      <xdr:row>7</xdr:row>
      <xdr:rowOff>152400</xdr:rowOff>
    </xdr:to>
    <xdr:pic>
      <xdr:nvPicPr>
        <xdr:cNvPr id="3" name="Picture 205">
          <a:extLst>
            <a:ext uri="{FF2B5EF4-FFF2-40B4-BE49-F238E27FC236}">
              <a16:creationId xmlns:a16="http://schemas.microsoft.com/office/drawing/2014/main" id="{96AF3E68-01AA-4A66-B789-300F9E975D4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552450"/>
          <a:ext cx="3105150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142876</xdr:colOff>
      <xdr:row>0</xdr:row>
      <xdr:rowOff>76200</xdr:rowOff>
    </xdr:from>
    <xdr:to>
      <xdr:col>4</xdr:col>
      <xdr:colOff>542926</xdr:colOff>
      <xdr:row>4</xdr:row>
      <xdr:rowOff>171450</xdr:rowOff>
    </xdr:to>
    <xdr:pic>
      <xdr:nvPicPr>
        <xdr:cNvPr id="4" name="Picture 205">
          <a:extLst>
            <a:ext uri="{FF2B5EF4-FFF2-40B4-BE49-F238E27FC236}">
              <a16:creationId xmlns:a16="http://schemas.microsoft.com/office/drawing/2014/main" id="{964BEE7A-0B2D-43FF-A329-03B8008E8B3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6" y="76200"/>
          <a:ext cx="306705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419100</xdr:colOff>
      <xdr:row>0</xdr:row>
      <xdr:rowOff>47624</xdr:rowOff>
    </xdr:from>
    <xdr:to>
      <xdr:col>3</xdr:col>
      <xdr:colOff>3381375</xdr:colOff>
      <xdr:row>5</xdr:row>
      <xdr:rowOff>38099</xdr:rowOff>
    </xdr:to>
    <xdr:pic>
      <xdr:nvPicPr>
        <xdr:cNvPr id="4" name="Picture 205">
          <a:extLst>
            <a:ext uri="{FF2B5EF4-FFF2-40B4-BE49-F238E27FC236}">
              <a16:creationId xmlns:a16="http://schemas.microsoft.com/office/drawing/2014/main" id="{B802E3FD-3EBA-40DF-AF28-792277E9D87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47624"/>
          <a:ext cx="2962275" cy="942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068B-652F-4FEC-B165-797E3D2BE1EA}">
  <dimension ref="A1:L204"/>
  <sheetViews>
    <sheetView tabSelected="1" topLeftCell="A180" zoomScaleNormal="100" workbookViewId="0">
      <selection activeCell="G195" sqref="G195"/>
    </sheetView>
  </sheetViews>
  <sheetFormatPr baseColWidth="10" defaultRowHeight="14.4" x14ac:dyDescent="0.3"/>
  <cols>
    <col min="1" max="1" width="0.44140625" customWidth="1"/>
    <col min="2" max="2" width="12.88671875" customWidth="1"/>
    <col min="3" max="3" width="11.33203125" customWidth="1"/>
    <col min="4" max="4" width="63.33203125" customWidth="1"/>
    <col min="5" max="5" width="15.88671875" customWidth="1"/>
    <col min="6" max="6" width="14.44140625" customWidth="1"/>
    <col min="7" max="7" width="19" customWidth="1"/>
    <col min="8" max="8" width="13.109375" bestFit="1" customWidth="1"/>
    <col min="9" max="9" width="15.5546875" customWidth="1"/>
    <col min="10" max="10" width="14.109375" bestFit="1" customWidth="1"/>
    <col min="11" max="11" width="12.33203125" bestFit="1" customWidth="1"/>
    <col min="12" max="12" width="14.109375" bestFit="1" customWidth="1"/>
  </cols>
  <sheetData>
    <row r="1" spans="1:9" x14ac:dyDescent="0.3">
      <c r="G1" s="51"/>
    </row>
    <row r="9" spans="1:9" ht="18" x14ac:dyDescent="0.35">
      <c r="A9" s="59" t="s">
        <v>3</v>
      </c>
      <c r="B9" s="59"/>
      <c r="C9" s="59"/>
      <c r="D9" s="59"/>
      <c r="E9" s="59"/>
      <c r="F9" s="59"/>
      <c r="G9" s="59"/>
    </row>
    <row r="10" spans="1:9" s="2" customFormat="1" ht="18" x14ac:dyDescent="0.35">
      <c r="A10" s="59" t="s">
        <v>21</v>
      </c>
      <c r="B10" s="59"/>
      <c r="C10" s="59"/>
      <c r="D10" s="59"/>
      <c r="E10" s="59"/>
      <c r="F10" s="59"/>
      <c r="G10" s="59"/>
    </row>
    <row r="11" spans="1:9" s="2" customFormat="1" ht="15" thickBot="1" x14ac:dyDescent="0.35">
      <c r="A11"/>
      <c r="B11"/>
      <c r="C11"/>
      <c r="D11"/>
      <c r="E11"/>
      <c r="F11"/>
      <c r="G11" s="13" t="s">
        <v>9</v>
      </c>
    </row>
    <row r="12" spans="1:9" s="2" customFormat="1" ht="15.6" x14ac:dyDescent="0.3">
      <c r="A12"/>
      <c r="B12" s="3" t="s">
        <v>1</v>
      </c>
      <c r="C12" s="4" t="s">
        <v>2</v>
      </c>
      <c r="D12" s="4" t="s">
        <v>12</v>
      </c>
      <c r="E12" s="4" t="s">
        <v>13</v>
      </c>
      <c r="F12" s="4" t="s">
        <v>14</v>
      </c>
      <c r="G12" s="5" t="s">
        <v>4</v>
      </c>
    </row>
    <row r="13" spans="1:9" s="2" customFormat="1" ht="15.6" x14ac:dyDescent="0.3">
      <c r="B13" s="26"/>
      <c r="C13" s="7"/>
      <c r="D13" s="7" t="s">
        <v>22</v>
      </c>
      <c r="E13" s="53"/>
      <c r="F13" s="7"/>
      <c r="G13" s="52">
        <v>30896582.359999999</v>
      </c>
      <c r="H13" s="51"/>
    </row>
    <row r="14" spans="1:9" s="2" customFormat="1" ht="15.6" x14ac:dyDescent="0.3">
      <c r="B14" s="15">
        <v>46113</v>
      </c>
      <c r="C14" s="6" t="s">
        <v>26</v>
      </c>
      <c r="D14" s="1" t="s">
        <v>27</v>
      </c>
      <c r="E14" s="19"/>
      <c r="F14" s="19">
        <v>25890.400000000001</v>
      </c>
      <c r="G14" s="14">
        <f>G13+F14-E14</f>
        <v>30922472.759999998</v>
      </c>
      <c r="I14" s="32"/>
    </row>
    <row r="15" spans="1:9" s="24" customFormat="1" ht="15.6" x14ac:dyDescent="0.3">
      <c r="A15" s="2"/>
      <c r="B15" s="25">
        <v>46113</v>
      </c>
      <c r="C15" s="18" t="s">
        <v>26</v>
      </c>
      <c r="D15" s="22" t="s">
        <v>28</v>
      </c>
      <c r="E15" s="19"/>
      <c r="F15" s="19">
        <v>1000</v>
      </c>
      <c r="G15" s="14">
        <f t="shared" ref="G15:G78" si="0">G14+F15-E15</f>
        <v>30923472.759999998</v>
      </c>
      <c r="H15" s="28"/>
      <c r="I15" s="47"/>
    </row>
    <row r="16" spans="1:9" s="24" customFormat="1" ht="15.6" x14ac:dyDescent="0.3">
      <c r="A16" s="2"/>
      <c r="B16" s="25">
        <v>46113</v>
      </c>
      <c r="C16" s="18" t="s">
        <v>29</v>
      </c>
      <c r="D16" s="22" t="s">
        <v>30</v>
      </c>
      <c r="E16" s="19"/>
      <c r="F16" s="19">
        <v>26000</v>
      </c>
      <c r="G16" s="14">
        <f t="shared" si="0"/>
        <v>30949472.759999998</v>
      </c>
      <c r="H16" s="28"/>
      <c r="I16" s="47"/>
    </row>
    <row r="17" spans="1:11" s="24" customFormat="1" ht="15.6" x14ac:dyDescent="0.3">
      <c r="A17" s="2"/>
      <c r="B17" s="25">
        <v>46113</v>
      </c>
      <c r="C17" s="18" t="s">
        <v>26</v>
      </c>
      <c r="D17" s="22" t="s">
        <v>31</v>
      </c>
      <c r="E17" s="19">
        <v>425</v>
      </c>
      <c r="F17" s="19"/>
      <c r="G17" s="14">
        <f t="shared" si="0"/>
        <v>30949047.759999998</v>
      </c>
      <c r="H17" s="28"/>
      <c r="I17" s="47"/>
    </row>
    <row r="18" spans="1:11" s="24" customFormat="1" ht="15.6" x14ac:dyDescent="0.3">
      <c r="A18" s="2"/>
      <c r="B18" s="25">
        <v>46113</v>
      </c>
      <c r="C18" s="18" t="s">
        <v>26</v>
      </c>
      <c r="D18" s="22" t="s">
        <v>32</v>
      </c>
      <c r="E18" s="19">
        <v>225</v>
      </c>
      <c r="F18" s="19"/>
      <c r="G18" s="14">
        <f t="shared" si="0"/>
        <v>30948822.759999998</v>
      </c>
      <c r="H18" s="28"/>
      <c r="I18" s="47"/>
    </row>
    <row r="19" spans="1:11" s="24" customFormat="1" ht="15.6" x14ac:dyDescent="0.3">
      <c r="A19" s="2"/>
      <c r="B19" s="25">
        <v>46113</v>
      </c>
      <c r="C19" s="18" t="s">
        <v>26</v>
      </c>
      <c r="D19" s="22" t="s">
        <v>33</v>
      </c>
      <c r="E19" s="19">
        <v>414.4</v>
      </c>
      <c r="F19" s="19"/>
      <c r="G19" s="14">
        <f t="shared" si="0"/>
        <v>30948408.359999999</v>
      </c>
      <c r="H19" s="28"/>
      <c r="I19" s="47">
        <f>F15+F33+F40+F48+F55+F63+F72+F82+F91+F98+F106+F112+F119+F124+F133+F140+F147+F154+F181</f>
        <v>167500</v>
      </c>
    </row>
    <row r="20" spans="1:11" s="24" customFormat="1" ht="15.6" x14ac:dyDescent="0.3">
      <c r="B20" s="25">
        <v>46118</v>
      </c>
      <c r="C20" s="18" t="s">
        <v>35</v>
      </c>
      <c r="D20" s="22" t="s">
        <v>27</v>
      </c>
      <c r="E20" s="19"/>
      <c r="F20" s="19">
        <v>401182.8</v>
      </c>
      <c r="G20" s="14">
        <f t="shared" si="0"/>
        <v>31349591.16</v>
      </c>
      <c r="I20" s="47"/>
    </row>
    <row r="21" spans="1:11" s="24" customFormat="1" ht="15.6" x14ac:dyDescent="0.3">
      <c r="B21" s="25">
        <v>46118</v>
      </c>
      <c r="C21" s="18" t="s">
        <v>36</v>
      </c>
      <c r="D21" s="22" t="s">
        <v>30</v>
      </c>
      <c r="E21" s="19"/>
      <c r="F21" s="19">
        <v>1000</v>
      </c>
      <c r="G21" s="14">
        <f t="shared" si="0"/>
        <v>31350591.16</v>
      </c>
      <c r="I21" s="47"/>
    </row>
    <row r="22" spans="1:11" s="24" customFormat="1" ht="15.6" x14ac:dyDescent="0.3">
      <c r="B22" s="25">
        <v>46118</v>
      </c>
      <c r="C22" s="18" t="s">
        <v>38</v>
      </c>
      <c r="D22" s="22" t="s">
        <v>37</v>
      </c>
      <c r="E22" s="19"/>
      <c r="F22" s="19">
        <v>5000</v>
      </c>
      <c r="G22" s="14">
        <f t="shared" si="0"/>
        <v>31355591.16</v>
      </c>
      <c r="I22" s="47"/>
    </row>
    <row r="23" spans="1:11" s="24" customFormat="1" ht="15.6" x14ac:dyDescent="0.3">
      <c r="B23" s="25">
        <v>46118</v>
      </c>
      <c r="C23" s="18">
        <v>5508712</v>
      </c>
      <c r="D23" s="22" t="s">
        <v>58</v>
      </c>
      <c r="E23" s="19"/>
      <c r="F23" s="19">
        <v>9000</v>
      </c>
      <c r="G23" s="14">
        <f t="shared" si="0"/>
        <v>31364591.16</v>
      </c>
      <c r="I23" s="47"/>
    </row>
    <row r="24" spans="1:11" s="24" customFormat="1" ht="15.6" x14ac:dyDescent="0.3">
      <c r="B24" s="25">
        <v>46118</v>
      </c>
      <c r="C24" s="18">
        <v>526061</v>
      </c>
      <c r="D24" s="22" t="s">
        <v>58</v>
      </c>
      <c r="E24" s="19"/>
      <c r="F24" s="19">
        <v>6000</v>
      </c>
      <c r="G24" s="14">
        <f t="shared" si="0"/>
        <v>31370591.16</v>
      </c>
      <c r="I24" s="47"/>
    </row>
    <row r="25" spans="1:11" s="24" customFormat="1" ht="15.6" x14ac:dyDescent="0.3">
      <c r="B25" s="25">
        <v>46118</v>
      </c>
      <c r="C25" s="18">
        <v>5505784</v>
      </c>
      <c r="D25" s="22" t="s">
        <v>57</v>
      </c>
      <c r="E25" s="19"/>
      <c r="F25" s="19">
        <v>6000</v>
      </c>
      <c r="G25" s="14">
        <f t="shared" si="0"/>
        <v>31376591.16</v>
      </c>
      <c r="I25" s="47"/>
      <c r="J25" s="32"/>
    </row>
    <row r="26" spans="1:11" s="24" customFormat="1" ht="15.6" x14ac:dyDescent="0.3">
      <c r="B26" s="25">
        <v>46118</v>
      </c>
      <c r="C26" s="18">
        <v>58049</v>
      </c>
      <c r="D26" s="22" t="s">
        <v>39</v>
      </c>
      <c r="E26" s="19">
        <v>134685</v>
      </c>
      <c r="F26" s="19"/>
      <c r="G26" s="14">
        <f t="shared" si="0"/>
        <v>31241906.16</v>
      </c>
      <c r="I26" s="47"/>
      <c r="K26" s="35"/>
    </row>
    <row r="27" spans="1:11" s="24" customFormat="1" ht="14.25" customHeight="1" x14ac:dyDescent="0.3">
      <c r="B27" s="25">
        <v>46118</v>
      </c>
      <c r="C27" s="18">
        <v>58050</v>
      </c>
      <c r="D27" s="22" t="s">
        <v>40</v>
      </c>
      <c r="E27" s="19">
        <v>67342.5</v>
      </c>
      <c r="F27" s="19"/>
      <c r="G27" s="14">
        <f t="shared" si="0"/>
        <v>31174563.66</v>
      </c>
      <c r="I27" s="47"/>
    </row>
    <row r="28" spans="1:11" s="24" customFormat="1" ht="14.25" customHeight="1" x14ac:dyDescent="0.3">
      <c r="B28" s="25">
        <v>46118</v>
      </c>
      <c r="C28" s="18" t="s">
        <v>35</v>
      </c>
      <c r="D28" s="22" t="s">
        <v>31</v>
      </c>
      <c r="E28" s="19">
        <v>650</v>
      </c>
      <c r="F28" s="19"/>
      <c r="G28" s="14">
        <f t="shared" si="0"/>
        <v>31173913.66</v>
      </c>
      <c r="I28" s="47"/>
    </row>
    <row r="29" spans="1:11" s="24" customFormat="1" ht="15.6" x14ac:dyDescent="0.3">
      <c r="B29" s="25">
        <v>46118</v>
      </c>
      <c r="C29" s="18" t="s">
        <v>35</v>
      </c>
      <c r="D29" s="22" t="s">
        <v>54</v>
      </c>
      <c r="E29" s="19">
        <v>850</v>
      </c>
      <c r="F29" s="19"/>
      <c r="G29" s="14">
        <f t="shared" si="0"/>
        <v>31173063.66</v>
      </c>
      <c r="I29" s="47"/>
    </row>
    <row r="30" spans="1:11" s="24" customFormat="1" ht="15.6" x14ac:dyDescent="0.3">
      <c r="B30" s="25">
        <v>46118</v>
      </c>
      <c r="C30" s="18" t="s">
        <v>35</v>
      </c>
      <c r="D30" s="22" t="s">
        <v>56</v>
      </c>
      <c r="E30" s="19">
        <v>415.45</v>
      </c>
      <c r="F30" s="19"/>
      <c r="G30" s="14">
        <f t="shared" si="0"/>
        <v>31172648.210000001</v>
      </c>
      <c r="I30" s="47"/>
    </row>
    <row r="31" spans="1:11" s="24" customFormat="1" ht="15.6" x14ac:dyDescent="0.3">
      <c r="B31" s="25">
        <v>46118</v>
      </c>
      <c r="C31" s="18" t="s">
        <v>35</v>
      </c>
      <c r="D31" s="22" t="s">
        <v>41</v>
      </c>
      <c r="E31" s="19">
        <v>1500</v>
      </c>
      <c r="F31" s="19"/>
      <c r="G31" s="14">
        <f t="shared" si="0"/>
        <v>31171148.210000001</v>
      </c>
      <c r="I31" s="47"/>
    </row>
    <row r="32" spans="1:11" s="24" customFormat="1" ht="15.6" x14ac:dyDescent="0.3">
      <c r="B32" s="25">
        <v>46119</v>
      </c>
      <c r="C32" s="18" t="s">
        <v>35</v>
      </c>
      <c r="D32" s="22" t="s">
        <v>27</v>
      </c>
      <c r="E32" s="19"/>
      <c r="F32" s="19">
        <v>44000</v>
      </c>
      <c r="G32" s="14">
        <f t="shared" si="0"/>
        <v>31215148.210000001</v>
      </c>
      <c r="I32" s="47"/>
    </row>
    <row r="33" spans="2:11" s="24" customFormat="1" ht="15.6" x14ac:dyDescent="0.3">
      <c r="B33" s="25">
        <v>46119</v>
      </c>
      <c r="C33" s="18" t="s">
        <v>35</v>
      </c>
      <c r="D33" s="22" t="s">
        <v>28</v>
      </c>
      <c r="E33" s="19"/>
      <c r="F33" s="19">
        <v>10000</v>
      </c>
      <c r="G33" s="14">
        <f t="shared" si="0"/>
        <v>31225148.210000001</v>
      </c>
      <c r="I33" s="47"/>
    </row>
    <row r="34" spans="2:11" s="24" customFormat="1" ht="15.6" x14ac:dyDescent="0.3">
      <c r="B34" s="25">
        <v>46119</v>
      </c>
      <c r="C34" s="18" t="s">
        <v>42</v>
      </c>
      <c r="D34" s="22" t="s">
        <v>30</v>
      </c>
      <c r="E34" s="19"/>
      <c r="F34" s="19">
        <v>45000</v>
      </c>
      <c r="G34" s="14">
        <f t="shared" si="0"/>
        <v>31270148.210000001</v>
      </c>
      <c r="I34" s="47"/>
    </row>
    <row r="35" spans="2:11" s="24" customFormat="1" ht="15.6" x14ac:dyDescent="0.3">
      <c r="B35" s="25">
        <v>46119</v>
      </c>
      <c r="C35" s="18" t="s">
        <v>43</v>
      </c>
      <c r="D35" s="22" t="s">
        <v>37</v>
      </c>
      <c r="E35" s="19"/>
      <c r="F35" s="19">
        <v>7000</v>
      </c>
      <c r="G35" s="14">
        <f t="shared" si="0"/>
        <v>31277148.210000001</v>
      </c>
      <c r="I35" s="47"/>
      <c r="K35" s="28"/>
    </row>
    <row r="36" spans="2:11" s="24" customFormat="1" ht="15.6" x14ac:dyDescent="0.3">
      <c r="B36" s="25">
        <v>46119</v>
      </c>
      <c r="C36" s="18" t="s">
        <v>35</v>
      </c>
      <c r="D36" s="22" t="s">
        <v>31</v>
      </c>
      <c r="E36" s="19">
        <v>25</v>
      </c>
      <c r="F36" s="19"/>
      <c r="G36" s="14">
        <f t="shared" si="0"/>
        <v>31277123.210000001</v>
      </c>
      <c r="I36" s="47"/>
      <c r="K36" s="28"/>
    </row>
    <row r="37" spans="2:11" s="24" customFormat="1" ht="15.6" x14ac:dyDescent="0.3">
      <c r="B37" s="25">
        <v>46119</v>
      </c>
      <c r="C37" s="18" t="s">
        <v>35</v>
      </c>
      <c r="D37" s="22" t="s">
        <v>32</v>
      </c>
      <c r="E37" s="19">
        <v>125</v>
      </c>
      <c r="F37" s="19"/>
      <c r="G37" s="14">
        <f t="shared" si="0"/>
        <v>31276998.210000001</v>
      </c>
      <c r="I37" s="47"/>
      <c r="J37" s="29"/>
    </row>
    <row r="38" spans="2:11" s="24" customFormat="1" ht="15.6" x14ac:dyDescent="0.3">
      <c r="B38" s="25">
        <v>46119</v>
      </c>
      <c r="C38" s="18" t="s">
        <v>35</v>
      </c>
      <c r="D38" s="23" t="s">
        <v>44</v>
      </c>
      <c r="E38" s="19">
        <v>29.67</v>
      </c>
      <c r="F38" s="19"/>
      <c r="G38" s="14">
        <f t="shared" si="0"/>
        <v>31276968.539999999</v>
      </c>
      <c r="I38" s="47"/>
    </row>
    <row r="39" spans="2:11" s="24" customFormat="1" ht="15.6" x14ac:dyDescent="0.3">
      <c r="B39" s="25">
        <v>46120</v>
      </c>
      <c r="C39" s="18" t="s">
        <v>35</v>
      </c>
      <c r="D39" s="22" t="s">
        <v>27</v>
      </c>
      <c r="E39" s="19"/>
      <c r="F39" s="19">
        <v>20500</v>
      </c>
      <c r="G39" s="14">
        <f t="shared" si="0"/>
        <v>31297468.539999999</v>
      </c>
      <c r="I39" s="47"/>
    </row>
    <row r="40" spans="2:11" s="24" customFormat="1" ht="15.6" x14ac:dyDescent="0.3">
      <c r="B40" s="25">
        <v>46120</v>
      </c>
      <c r="C40" s="18" t="s">
        <v>35</v>
      </c>
      <c r="D40" s="22" t="s">
        <v>28</v>
      </c>
      <c r="E40" s="19"/>
      <c r="F40" s="19">
        <v>6000</v>
      </c>
      <c r="G40" s="14">
        <f t="shared" si="0"/>
        <v>31303468.539999999</v>
      </c>
      <c r="I40" s="47"/>
    </row>
    <row r="41" spans="2:11" s="24" customFormat="1" ht="15.6" x14ac:dyDescent="0.3">
      <c r="B41" s="25">
        <v>46120</v>
      </c>
      <c r="C41" s="18" t="s">
        <v>45</v>
      </c>
      <c r="D41" s="22" t="s">
        <v>30</v>
      </c>
      <c r="E41" s="19"/>
      <c r="F41" s="19">
        <v>8000</v>
      </c>
      <c r="G41" s="14">
        <f t="shared" si="0"/>
        <v>31311468.539999999</v>
      </c>
      <c r="I41" s="47"/>
      <c r="J41" s="29"/>
    </row>
    <row r="42" spans="2:11" s="24" customFormat="1" ht="15.6" x14ac:dyDescent="0.3">
      <c r="B42" s="25">
        <v>46120</v>
      </c>
      <c r="C42" s="18" t="s">
        <v>46</v>
      </c>
      <c r="D42" s="22" t="s">
        <v>37</v>
      </c>
      <c r="E42" s="19"/>
      <c r="F42" s="19">
        <v>3000</v>
      </c>
      <c r="G42" s="14">
        <f t="shared" si="0"/>
        <v>31314468.539999999</v>
      </c>
      <c r="I42" s="47"/>
      <c r="J42" s="29"/>
    </row>
    <row r="43" spans="2:11" s="24" customFormat="1" ht="15.6" x14ac:dyDescent="0.3">
      <c r="B43" s="25">
        <v>46120</v>
      </c>
      <c r="C43" s="18">
        <v>58051</v>
      </c>
      <c r="D43" s="22" t="s">
        <v>47</v>
      </c>
      <c r="E43" s="19">
        <v>56100</v>
      </c>
      <c r="F43" s="19"/>
      <c r="G43" s="14">
        <f t="shared" si="0"/>
        <v>31258368.539999999</v>
      </c>
      <c r="I43" s="47"/>
    </row>
    <row r="44" spans="2:11" s="24" customFormat="1" ht="15.6" x14ac:dyDescent="0.3">
      <c r="B44" s="25">
        <v>46120</v>
      </c>
      <c r="C44" s="18" t="s">
        <v>35</v>
      </c>
      <c r="D44" s="22" t="s">
        <v>31</v>
      </c>
      <c r="E44" s="19">
        <v>1125</v>
      </c>
      <c r="F44" s="19"/>
      <c r="G44" s="14">
        <f t="shared" si="0"/>
        <v>31257243.539999999</v>
      </c>
      <c r="I44" s="28"/>
    </row>
    <row r="45" spans="2:11" s="24" customFormat="1" ht="15.6" x14ac:dyDescent="0.3">
      <c r="B45" s="25">
        <v>46120</v>
      </c>
      <c r="C45" s="18" t="s">
        <v>35</v>
      </c>
      <c r="D45" s="22" t="s">
        <v>32</v>
      </c>
      <c r="E45" s="19">
        <v>175</v>
      </c>
      <c r="F45" s="19"/>
      <c r="G45" s="14">
        <f t="shared" si="0"/>
        <v>31257068.539999999</v>
      </c>
      <c r="I45" s="29"/>
    </row>
    <row r="46" spans="2:11" s="24" customFormat="1" ht="15.6" x14ac:dyDescent="0.3">
      <c r="B46" s="25">
        <v>46120</v>
      </c>
      <c r="C46" s="18" t="s">
        <v>35</v>
      </c>
      <c r="D46" s="22" t="s">
        <v>48</v>
      </c>
      <c r="E46" s="19"/>
      <c r="F46" s="19">
        <v>56100</v>
      </c>
      <c r="G46" s="14">
        <f t="shared" si="0"/>
        <v>31313168.539999999</v>
      </c>
      <c r="I46" s="29"/>
    </row>
    <row r="47" spans="2:11" s="24" customFormat="1" ht="15.6" x14ac:dyDescent="0.3">
      <c r="B47" s="25">
        <v>46121</v>
      </c>
      <c r="C47" s="18" t="s">
        <v>35</v>
      </c>
      <c r="D47" s="22" t="s">
        <v>27</v>
      </c>
      <c r="E47" s="19"/>
      <c r="F47" s="19">
        <v>6000</v>
      </c>
      <c r="G47" s="14">
        <f t="shared" si="0"/>
        <v>31319168.539999999</v>
      </c>
    </row>
    <row r="48" spans="2:11" s="24" customFormat="1" ht="15.6" x14ac:dyDescent="0.3">
      <c r="B48" s="25">
        <v>46121</v>
      </c>
      <c r="C48" s="18" t="s">
        <v>35</v>
      </c>
      <c r="D48" s="22" t="s">
        <v>28</v>
      </c>
      <c r="E48" s="19"/>
      <c r="F48" s="19">
        <v>4000</v>
      </c>
      <c r="G48" s="14">
        <f t="shared" si="0"/>
        <v>31323168.539999999</v>
      </c>
    </row>
    <row r="49" spans="2:12" s="24" customFormat="1" ht="15.6" x14ac:dyDescent="0.3">
      <c r="B49" s="25">
        <v>46121</v>
      </c>
      <c r="C49" s="18">
        <v>5508142</v>
      </c>
      <c r="D49" s="22" t="s">
        <v>51</v>
      </c>
      <c r="E49" s="19"/>
      <c r="F49" s="19">
        <v>22000</v>
      </c>
      <c r="G49" s="14">
        <f t="shared" si="0"/>
        <v>31345168.539999999</v>
      </c>
    </row>
    <row r="50" spans="2:12" s="24" customFormat="1" ht="15.6" x14ac:dyDescent="0.3">
      <c r="B50" s="25">
        <v>46121</v>
      </c>
      <c r="C50" s="18" t="s">
        <v>49</v>
      </c>
      <c r="D50" s="22" t="s">
        <v>30</v>
      </c>
      <c r="E50" s="19"/>
      <c r="F50" s="19">
        <v>43000</v>
      </c>
      <c r="G50" s="14">
        <f t="shared" si="0"/>
        <v>31388168.539999999</v>
      </c>
      <c r="I50" s="28"/>
    </row>
    <row r="51" spans="2:12" s="24" customFormat="1" ht="15.6" x14ac:dyDescent="0.3">
      <c r="B51" s="25">
        <v>46121</v>
      </c>
      <c r="C51" s="18" t="s">
        <v>50</v>
      </c>
      <c r="D51" s="22" t="s">
        <v>37</v>
      </c>
      <c r="E51" s="19"/>
      <c r="F51" s="19">
        <v>6000</v>
      </c>
      <c r="G51" s="14">
        <f t="shared" si="0"/>
        <v>31394168.539999999</v>
      </c>
    </row>
    <row r="52" spans="2:12" s="24" customFormat="1" ht="15.6" x14ac:dyDescent="0.3">
      <c r="B52" s="25">
        <v>46121</v>
      </c>
      <c r="C52" s="18" t="s">
        <v>35</v>
      </c>
      <c r="D52" s="22" t="s">
        <v>31</v>
      </c>
      <c r="E52" s="19">
        <v>200</v>
      </c>
      <c r="F52" s="19"/>
      <c r="G52" s="14">
        <f t="shared" si="0"/>
        <v>31393968.539999999</v>
      </c>
      <c r="I52" s="29"/>
      <c r="J52" s="29"/>
    </row>
    <row r="53" spans="2:12" s="24" customFormat="1" ht="15.6" x14ac:dyDescent="0.3">
      <c r="B53" s="25">
        <v>46121</v>
      </c>
      <c r="C53" s="18" t="s">
        <v>35</v>
      </c>
      <c r="D53" s="22" t="s">
        <v>32</v>
      </c>
      <c r="E53" s="19">
        <v>75</v>
      </c>
      <c r="F53" s="19"/>
      <c r="G53" s="14">
        <f t="shared" si="0"/>
        <v>31393893.539999999</v>
      </c>
    </row>
    <row r="54" spans="2:12" s="24" customFormat="1" ht="15.6" x14ac:dyDescent="0.3">
      <c r="B54" s="25">
        <v>46122</v>
      </c>
      <c r="C54" s="18" t="s">
        <v>35</v>
      </c>
      <c r="D54" s="22" t="s">
        <v>27</v>
      </c>
      <c r="E54" s="19"/>
      <c r="F54" s="19">
        <v>1000</v>
      </c>
      <c r="G54" s="14">
        <f t="shared" si="0"/>
        <v>31394893.539999999</v>
      </c>
    </row>
    <row r="55" spans="2:12" s="24" customFormat="1" ht="15.6" x14ac:dyDescent="0.3">
      <c r="B55" s="25">
        <v>46122</v>
      </c>
      <c r="C55" s="18" t="s">
        <v>35</v>
      </c>
      <c r="D55" s="22" t="s">
        <v>28</v>
      </c>
      <c r="E55" s="19"/>
      <c r="F55" s="19">
        <v>13000</v>
      </c>
      <c r="G55" s="14">
        <f t="shared" si="0"/>
        <v>31407893.539999999</v>
      </c>
    </row>
    <row r="56" spans="2:12" s="24" customFormat="1" ht="15.6" x14ac:dyDescent="0.3">
      <c r="B56" s="25">
        <v>46122</v>
      </c>
      <c r="C56" s="18">
        <v>47381</v>
      </c>
      <c r="D56" s="22" t="s">
        <v>55</v>
      </c>
      <c r="E56" s="19"/>
      <c r="F56" s="19">
        <v>250000</v>
      </c>
      <c r="G56" s="14">
        <f t="shared" si="0"/>
        <v>31657893.539999999</v>
      </c>
    </row>
    <row r="57" spans="2:12" s="24" customFormat="1" ht="15.6" x14ac:dyDescent="0.3">
      <c r="B57" s="25">
        <v>46122</v>
      </c>
      <c r="C57" s="18" t="s">
        <v>52</v>
      </c>
      <c r="D57" s="22" t="s">
        <v>30</v>
      </c>
      <c r="E57" s="19"/>
      <c r="F57" s="19">
        <v>41000</v>
      </c>
      <c r="G57" s="14">
        <f t="shared" si="0"/>
        <v>31698893.539999999</v>
      </c>
      <c r="I57" s="29"/>
    </row>
    <row r="58" spans="2:12" s="24" customFormat="1" ht="15.6" x14ac:dyDescent="0.3">
      <c r="B58" s="25">
        <v>46122</v>
      </c>
      <c r="C58" s="18" t="s">
        <v>53</v>
      </c>
      <c r="D58" s="22" t="s">
        <v>37</v>
      </c>
      <c r="E58" s="19"/>
      <c r="F58" s="19">
        <v>4000</v>
      </c>
      <c r="G58" s="14">
        <f t="shared" si="0"/>
        <v>31702893.539999999</v>
      </c>
    </row>
    <row r="59" spans="2:12" s="24" customFormat="1" ht="15.6" x14ac:dyDescent="0.3">
      <c r="B59" s="25">
        <v>46122</v>
      </c>
      <c r="C59" s="18" t="s">
        <v>35</v>
      </c>
      <c r="D59" s="22" t="s">
        <v>31</v>
      </c>
      <c r="E59" s="19">
        <v>1075</v>
      </c>
      <c r="F59" s="19"/>
      <c r="G59" s="14">
        <f t="shared" si="0"/>
        <v>31701818.539999999</v>
      </c>
      <c r="I59" s="33"/>
      <c r="L59" s="28"/>
    </row>
    <row r="60" spans="2:12" s="24" customFormat="1" ht="15.6" x14ac:dyDescent="0.3">
      <c r="B60" s="25">
        <v>46122</v>
      </c>
      <c r="C60" s="18" t="s">
        <v>35</v>
      </c>
      <c r="D60" s="22" t="s">
        <v>32</v>
      </c>
      <c r="E60" s="19">
        <v>150</v>
      </c>
      <c r="F60" s="19"/>
      <c r="G60" s="14">
        <f t="shared" si="0"/>
        <v>31701668.539999999</v>
      </c>
    </row>
    <row r="61" spans="2:12" s="24" customFormat="1" ht="15.6" x14ac:dyDescent="0.3">
      <c r="B61" s="25">
        <v>46122</v>
      </c>
      <c r="C61" s="18" t="s">
        <v>35</v>
      </c>
      <c r="D61" s="23" t="s">
        <v>44</v>
      </c>
      <c r="E61" s="19">
        <v>1584.49</v>
      </c>
      <c r="F61" s="19"/>
      <c r="G61" s="14">
        <f t="shared" si="0"/>
        <v>31700084.050000001</v>
      </c>
    </row>
    <row r="62" spans="2:12" s="24" customFormat="1" ht="15.6" x14ac:dyDescent="0.3">
      <c r="B62" s="25">
        <v>46125</v>
      </c>
      <c r="C62" s="18" t="s">
        <v>35</v>
      </c>
      <c r="D62" s="22" t="s">
        <v>27</v>
      </c>
      <c r="E62" s="19"/>
      <c r="F62" s="19">
        <v>200766.1</v>
      </c>
      <c r="G62" s="14">
        <f t="shared" si="0"/>
        <v>31900850.150000002</v>
      </c>
    </row>
    <row r="63" spans="2:12" s="24" customFormat="1" ht="15.6" x14ac:dyDescent="0.3">
      <c r="B63" s="25">
        <v>46125</v>
      </c>
      <c r="C63" s="18" t="s">
        <v>35</v>
      </c>
      <c r="D63" s="22" t="s">
        <v>28</v>
      </c>
      <c r="E63" s="19"/>
      <c r="F63" s="19">
        <v>6000</v>
      </c>
      <c r="G63" s="14">
        <f t="shared" si="0"/>
        <v>31906850.150000002</v>
      </c>
    </row>
    <row r="64" spans="2:12" s="24" customFormat="1" ht="15.6" x14ac:dyDescent="0.3">
      <c r="B64" s="25">
        <v>46125</v>
      </c>
      <c r="C64" s="18">
        <v>126508</v>
      </c>
      <c r="D64" s="22" t="s">
        <v>59</v>
      </c>
      <c r="E64" s="19"/>
      <c r="F64" s="19">
        <v>1500</v>
      </c>
      <c r="G64" s="14">
        <f t="shared" si="0"/>
        <v>31908350.150000002</v>
      </c>
    </row>
    <row r="65" spans="2:11" s="24" customFormat="1" ht="15.6" x14ac:dyDescent="0.3">
      <c r="B65" s="25">
        <v>46125</v>
      </c>
      <c r="C65" s="18" t="s">
        <v>60</v>
      </c>
      <c r="D65" s="22" t="s">
        <v>30</v>
      </c>
      <c r="E65" s="19"/>
      <c r="F65" s="19">
        <v>7000</v>
      </c>
      <c r="G65" s="14">
        <f t="shared" si="0"/>
        <v>31915350.150000002</v>
      </c>
    </row>
    <row r="66" spans="2:11" s="24" customFormat="1" ht="15.6" x14ac:dyDescent="0.3">
      <c r="B66" s="25">
        <v>46125</v>
      </c>
      <c r="C66" s="18" t="s">
        <v>61</v>
      </c>
      <c r="D66" s="22" t="s">
        <v>37</v>
      </c>
      <c r="E66" s="19"/>
      <c r="F66" s="19">
        <v>2000</v>
      </c>
      <c r="G66" s="14">
        <f t="shared" si="0"/>
        <v>31917350.150000002</v>
      </c>
    </row>
    <row r="67" spans="2:11" s="24" customFormat="1" ht="15.6" x14ac:dyDescent="0.3">
      <c r="B67" s="25">
        <v>46125</v>
      </c>
      <c r="C67" s="18" t="s">
        <v>35</v>
      </c>
      <c r="D67" s="22" t="s">
        <v>31</v>
      </c>
      <c r="E67" s="19">
        <v>1025</v>
      </c>
      <c r="F67" s="19"/>
      <c r="G67" s="14">
        <f t="shared" si="0"/>
        <v>31916325.150000002</v>
      </c>
    </row>
    <row r="68" spans="2:11" s="24" customFormat="1" ht="15.6" x14ac:dyDescent="0.3">
      <c r="B68" s="25">
        <v>46125</v>
      </c>
      <c r="C68" s="18" t="s">
        <v>35</v>
      </c>
      <c r="D68" s="22" t="s">
        <v>32</v>
      </c>
      <c r="E68" s="19">
        <v>100</v>
      </c>
      <c r="F68" s="19"/>
      <c r="G68" s="14">
        <f t="shared" si="0"/>
        <v>31916225.150000002</v>
      </c>
    </row>
    <row r="69" spans="2:11" s="24" customFormat="1" ht="15.6" x14ac:dyDescent="0.3">
      <c r="B69" s="25">
        <v>46125</v>
      </c>
      <c r="C69" s="18" t="s">
        <v>35</v>
      </c>
      <c r="D69" s="22" t="s">
        <v>65</v>
      </c>
      <c r="E69" s="19">
        <v>414.4</v>
      </c>
      <c r="F69" s="19"/>
      <c r="G69" s="14">
        <f t="shared" si="0"/>
        <v>31915810.750000004</v>
      </c>
      <c r="I69" s="33"/>
    </row>
    <row r="70" spans="2:11" s="24" customFormat="1" ht="15.6" x14ac:dyDescent="0.3">
      <c r="B70" s="25">
        <v>46125</v>
      </c>
      <c r="C70" s="18" t="s">
        <v>35</v>
      </c>
      <c r="D70" s="23" t="s">
        <v>44</v>
      </c>
      <c r="E70" s="19">
        <v>223.65</v>
      </c>
      <c r="F70" s="19"/>
      <c r="G70" s="14">
        <f t="shared" si="0"/>
        <v>31915587.100000005</v>
      </c>
      <c r="J70" s="28"/>
    </row>
    <row r="71" spans="2:11" s="24" customFormat="1" ht="15.6" x14ac:dyDescent="0.3">
      <c r="B71" s="25">
        <v>46126</v>
      </c>
      <c r="C71" s="18" t="s">
        <v>35</v>
      </c>
      <c r="D71" s="22" t="s">
        <v>27</v>
      </c>
      <c r="E71" s="19"/>
      <c r="F71" s="19">
        <v>96816</v>
      </c>
      <c r="G71" s="14">
        <f t="shared" si="0"/>
        <v>32012403.100000005</v>
      </c>
    </row>
    <row r="72" spans="2:11" s="24" customFormat="1" ht="15.6" x14ac:dyDescent="0.3">
      <c r="B72" s="25">
        <v>46126</v>
      </c>
      <c r="C72" s="18" t="s">
        <v>35</v>
      </c>
      <c r="D72" s="22" t="s">
        <v>28</v>
      </c>
      <c r="E72" s="19"/>
      <c r="F72" s="19">
        <v>11000</v>
      </c>
      <c r="G72" s="14">
        <f t="shared" si="0"/>
        <v>32023403.100000005</v>
      </c>
    </row>
    <row r="73" spans="2:11" s="24" customFormat="1" ht="15.6" x14ac:dyDescent="0.3">
      <c r="B73" s="25">
        <v>46126</v>
      </c>
      <c r="C73" s="18">
        <v>9042026</v>
      </c>
      <c r="D73" s="22" t="s">
        <v>68</v>
      </c>
      <c r="E73" s="19"/>
      <c r="F73" s="19">
        <v>53911.53</v>
      </c>
      <c r="G73" s="14">
        <f t="shared" si="0"/>
        <v>32077314.630000006</v>
      </c>
    </row>
    <row r="74" spans="2:11" s="24" customFormat="1" ht="15.6" x14ac:dyDescent="0.3">
      <c r="B74" s="25">
        <v>46126</v>
      </c>
      <c r="C74" s="18">
        <v>14410</v>
      </c>
      <c r="D74" s="22" t="s">
        <v>69</v>
      </c>
      <c r="E74" s="19"/>
      <c r="F74" s="19">
        <v>5000</v>
      </c>
      <c r="G74" s="14">
        <f t="shared" si="0"/>
        <v>32082314.630000006</v>
      </c>
    </row>
    <row r="75" spans="2:11" s="24" customFormat="1" ht="15.6" x14ac:dyDescent="0.3">
      <c r="B75" s="25">
        <v>46126</v>
      </c>
      <c r="C75" s="18">
        <v>47359</v>
      </c>
      <c r="D75" s="22" t="s">
        <v>69</v>
      </c>
      <c r="E75" s="19"/>
      <c r="F75" s="19">
        <v>1733.65</v>
      </c>
      <c r="G75" s="14">
        <f t="shared" si="0"/>
        <v>32084048.280000005</v>
      </c>
    </row>
    <row r="76" spans="2:11" s="24" customFormat="1" ht="15.6" x14ac:dyDescent="0.3">
      <c r="B76" s="25">
        <v>46126</v>
      </c>
      <c r="C76" s="18" t="s">
        <v>66</v>
      </c>
      <c r="D76" s="22" t="s">
        <v>30</v>
      </c>
      <c r="E76" s="19"/>
      <c r="F76" s="19">
        <v>14000</v>
      </c>
      <c r="G76" s="14">
        <f t="shared" si="0"/>
        <v>32098048.280000005</v>
      </c>
    </row>
    <row r="77" spans="2:11" s="24" customFormat="1" ht="15.6" x14ac:dyDescent="0.3">
      <c r="B77" s="25">
        <v>46126</v>
      </c>
      <c r="C77" s="18" t="s">
        <v>67</v>
      </c>
      <c r="D77" s="22" t="s">
        <v>37</v>
      </c>
      <c r="E77" s="19"/>
      <c r="F77" s="19">
        <v>5000</v>
      </c>
      <c r="G77" s="14">
        <f t="shared" si="0"/>
        <v>32103048.280000005</v>
      </c>
    </row>
    <row r="78" spans="2:11" s="24" customFormat="1" ht="15.6" x14ac:dyDescent="0.3">
      <c r="B78" s="25">
        <v>46126</v>
      </c>
      <c r="C78" s="18" t="s">
        <v>35</v>
      </c>
      <c r="D78" s="22" t="s">
        <v>31</v>
      </c>
      <c r="E78" s="19">
        <v>175</v>
      </c>
      <c r="F78" s="19"/>
      <c r="G78" s="14">
        <f t="shared" si="0"/>
        <v>32102873.280000005</v>
      </c>
    </row>
    <row r="79" spans="2:11" s="24" customFormat="1" ht="15.6" x14ac:dyDescent="0.3">
      <c r="B79" s="25">
        <v>46126</v>
      </c>
      <c r="C79" s="18" t="s">
        <v>35</v>
      </c>
      <c r="D79" s="22" t="s">
        <v>32</v>
      </c>
      <c r="E79" s="19">
        <v>50</v>
      </c>
      <c r="F79" s="19"/>
      <c r="G79" s="14">
        <f t="shared" ref="G79:G142" si="1">G78+F79-E79</f>
        <v>32102823.280000005</v>
      </c>
      <c r="K79" s="34"/>
    </row>
    <row r="80" spans="2:11" s="24" customFormat="1" ht="15.6" x14ac:dyDescent="0.3">
      <c r="B80" s="25">
        <v>46126</v>
      </c>
      <c r="C80" s="18" t="s">
        <v>35</v>
      </c>
      <c r="D80" s="22" t="s">
        <v>65</v>
      </c>
      <c r="E80" s="19">
        <v>413</v>
      </c>
      <c r="F80" s="19"/>
      <c r="G80" s="14">
        <f t="shared" si="1"/>
        <v>32102410.280000005</v>
      </c>
    </row>
    <row r="81" spans="2:12" s="24" customFormat="1" ht="15.6" x14ac:dyDescent="0.3">
      <c r="B81" s="25">
        <v>46127</v>
      </c>
      <c r="C81" s="18" t="s">
        <v>35</v>
      </c>
      <c r="D81" s="22" t="s">
        <v>27</v>
      </c>
      <c r="E81" s="19"/>
      <c r="F81" s="19">
        <v>4500</v>
      </c>
      <c r="G81" s="14">
        <f t="shared" si="1"/>
        <v>32106910.280000005</v>
      </c>
    </row>
    <row r="82" spans="2:12" s="24" customFormat="1" ht="15.6" x14ac:dyDescent="0.3">
      <c r="B82" s="25">
        <v>46127</v>
      </c>
      <c r="C82" s="18" t="s">
        <v>35</v>
      </c>
      <c r="D82" s="22" t="s">
        <v>28</v>
      </c>
      <c r="E82" s="19"/>
      <c r="F82" s="19">
        <v>16000</v>
      </c>
      <c r="G82" s="14">
        <f t="shared" si="1"/>
        <v>32122910.280000005</v>
      </c>
    </row>
    <row r="83" spans="2:12" s="24" customFormat="1" ht="15.6" x14ac:dyDescent="0.3">
      <c r="B83" s="25">
        <v>46127</v>
      </c>
      <c r="C83" s="18">
        <v>620090</v>
      </c>
      <c r="D83" s="22" t="s">
        <v>71</v>
      </c>
      <c r="E83" s="19"/>
      <c r="F83" s="19">
        <v>7122.12</v>
      </c>
      <c r="G83" s="14">
        <f t="shared" si="1"/>
        <v>32130032.400000006</v>
      </c>
    </row>
    <row r="84" spans="2:12" s="24" customFormat="1" ht="15.6" x14ac:dyDescent="0.3">
      <c r="B84" s="25">
        <v>46127</v>
      </c>
      <c r="C84" s="18" t="s">
        <v>72</v>
      </c>
      <c r="D84" s="22" t="s">
        <v>30</v>
      </c>
      <c r="E84" s="19"/>
      <c r="F84" s="19">
        <v>28000</v>
      </c>
      <c r="G84" s="14">
        <f t="shared" si="1"/>
        <v>32158032.400000006</v>
      </c>
    </row>
    <row r="85" spans="2:12" s="24" customFormat="1" ht="15.6" x14ac:dyDescent="0.3">
      <c r="B85" s="25">
        <v>46127</v>
      </c>
      <c r="C85" s="18" t="s">
        <v>73</v>
      </c>
      <c r="D85" s="22" t="s">
        <v>37</v>
      </c>
      <c r="E85" s="19"/>
      <c r="F85" s="19">
        <v>10000</v>
      </c>
      <c r="G85" s="14">
        <f t="shared" si="1"/>
        <v>32168032.400000006</v>
      </c>
    </row>
    <row r="86" spans="2:12" s="24" customFormat="1" ht="15.6" x14ac:dyDescent="0.3">
      <c r="B86" s="25">
        <v>46127</v>
      </c>
      <c r="C86" s="18">
        <v>58052</v>
      </c>
      <c r="D86" s="22" t="s">
        <v>74</v>
      </c>
      <c r="E86" s="19">
        <v>1497674.65</v>
      </c>
      <c r="F86" s="19"/>
      <c r="G86" s="14">
        <f t="shared" si="1"/>
        <v>30670357.750000007</v>
      </c>
    </row>
    <row r="87" spans="2:12" s="24" customFormat="1" ht="15.6" x14ac:dyDescent="0.3">
      <c r="B87" s="25">
        <v>46127</v>
      </c>
      <c r="C87" s="18" t="s">
        <v>35</v>
      </c>
      <c r="D87" s="22" t="s">
        <v>31</v>
      </c>
      <c r="E87" s="19">
        <v>350</v>
      </c>
      <c r="F87" s="19"/>
      <c r="G87" s="14">
        <f t="shared" si="1"/>
        <v>30670007.750000007</v>
      </c>
      <c r="L87" s="28"/>
    </row>
    <row r="88" spans="2:12" s="24" customFormat="1" ht="15.6" x14ac:dyDescent="0.3">
      <c r="B88" s="25">
        <v>46127</v>
      </c>
      <c r="C88" s="54" t="s">
        <v>35</v>
      </c>
      <c r="D88" s="22" t="s">
        <v>32</v>
      </c>
      <c r="E88" s="19">
        <v>125</v>
      </c>
      <c r="F88" s="19"/>
      <c r="G88" s="14">
        <f t="shared" si="1"/>
        <v>30669882.750000007</v>
      </c>
      <c r="I88" s="29"/>
    </row>
    <row r="89" spans="2:12" s="24" customFormat="1" ht="15.6" x14ac:dyDescent="0.3">
      <c r="B89" s="25">
        <v>46127</v>
      </c>
      <c r="C89" s="18" t="s">
        <v>35</v>
      </c>
      <c r="D89" s="23" t="s">
        <v>44</v>
      </c>
      <c r="E89" s="19">
        <v>67.5</v>
      </c>
      <c r="F89" s="19"/>
      <c r="G89" s="14">
        <f t="shared" si="1"/>
        <v>30669815.250000007</v>
      </c>
      <c r="K89" s="9"/>
    </row>
    <row r="90" spans="2:12" s="24" customFormat="1" ht="15.6" x14ac:dyDescent="0.3">
      <c r="B90" s="25">
        <v>46128</v>
      </c>
      <c r="C90" s="18" t="s">
        <v>35</v>
      </c>
      <c r="D90" s="22" t="s">
        <v>27</v>
      </c>
      <c r="E90" s="19"/>
      <c r="F90" s="48">
        <v>9000</v>
      </c>
      <c r="G90" s="14">
        <f t="shared" si="1"/>
        <v>30678815.250000007</v>
      </c>
    </row>
    <row r="91" spans="2:12" s="24" customFormat="1" ht="15.6" x14ac:dyDescent="0.3">
      <c r="B91" s="25">
        <v>46128</v>
      </c>
      <c r="C91" s="18" t="s">
        <v>35</v>
      </c>
      <c r="D91" s="22" t="s">
        <v>28</v>
      </c>
      <c r="E91" s="19"/>
      <c r="F91" s="19">
        <v>6000</v>
      </c>
      <c r="G91" s="14">
        <f t="shared" si="1"/>
        <v>30684815.250000007</v>
      </c>
    </row>
    <row r="92" spans="2:12" s="24" customFormat="1" ht="15.6" x14ac:dyDescent="0.3">
      <c r="B92" s="25">
        <v>46128</v>
      </c>
      <c r="C92" s="18" t="s">
        <v>76</v>
      </c>
      <c r="D92" s="22" t="s">
        <v>30</v>
      </c>
      <c r="E92" s="19"/>
      <c r="F92" s="19">
        <v>18000</v>
      </c>
      <c r="G92" s="14">
        <f t="shared" si="1"/>
        <v>30702815.250000007</v>
      </c>
    </row>
    <row r="93" spans="2:12" s="24" customFormat="1" ht="15.6" x14ac:dyDescent="0.3">
      <c r="B93" s="25">
        <v>46128</v>
      </c>
      <c r="C93" s="18" t="s">
        <v>77</v>
      </c>
      <c r="D93" s="22" t="s">
        <v>37</v>
      </c>
      <c r="E93" s="19"/>
      <c r="F93" s="19">
        <v>3000</v>
      </c>
      <c r="G93" s="14">
        <f t="shared" si="1"/>
        <v>30705815.250000007</v>
      </c>
    </row>
    <row r="94" spans="2:12" s="24" customFormat="1" ht="15.6" x14ac:dyDescent="0.3">
      <c r="B94" s="25">
        <v>46128</v>
      </c>
      <c r="C94" s="18" t="s">
        <v>35</v>
      </c>
      <c r="D94" s="22" t="s">
        <v>31</v>
      </c>
      <c r="E94" s="19">
        <v>700</v>
      </c>
      <c r="F94" s="19"/>
      <c r="G94" s="14">
        <f t="shared" si="1"/>
        <v>30705115.250000007</v>
      </c>
    </row>
    <row r="95" spans="2:12" s="24" customFormat="1" ht="15.6" x14ac:dyDescent="0.3">
      <c r="B95" s="25">
        <v>46128</v>
      </c>
      <c r="C95" s="18" t="s">
        <v>35</v>
      </c>
      <c r="D95" s="22" t="s">
        <v>32</v>
      </c>
      <c r="E95" s="19">
        <v>250</v>
      </c>
      <c r="F95" s="19"/>
      <c r="G95" s="14">
        <f t="shared" si="1"/>
        <v>30704865.250000007</v>
      </c>
    </row>
    <row r="96" spans="2:12" s="24" customFormat="1" ht="15.6" x14ac:dyDescent="0.3">
      <c r="B96" s="25">
        <v>46128</v>
      </c>
      <c r="C96" s="18" t="s">
        <v>35</v>
      </c>
      <c r="D96" s="23" t="s">
        <v>44</v>
      </c>
      <c r="E96" s="19">
        <v>84.15</v>
      </c>
      <c r="F96" s="19"/>
      <c r="G96" s="14">
        <f t="shared" si="1"/>
        <v>30704781.100000009</v>
      </c>
    </row>
    <row r="97" spans="2:12" s="24" customFormat="1" ht="15.6" x14ac:dyDescent="0.3">
      <c r="B97" s="25">
        <v>46129</v>
      </c>
      <c r="C97" s="18" t="s">
        <v>35</v>
      </c>
      <c r="D97" s="22" t="s">
        <v>27</v>
      </c>
      <c r="E97" s="19"/>
      <c r="F97" s="19">
        <v>132319.67000000001</v>
      </c>
      <c r="G97" s="14">
        <f t="shared" si="1"/>
        <v>30837100.770000011</v>
      </c>
    </row>
    <row r="98" spans="2:12" s="24" customFormat="1" ht="17.25" customHeight="1" x14ac:dyDescent="0.3">
      <c r="B98" s="25">
        <v>46129</v>
      </c>
      <c r="C98" s="18" t="s">
        <v>35</v>
      </c>
      <c r="D98" s="22" t="s">
        <v>28</v>
      </c>
      <c r="E98" s="19"/>
      <c r="F98" s="19">
        <v>11000</v>
      </c>
      <c r="G98" s="14">
        <f t="shared" si="1"/>
        <v>30848100.770000011</v>
      </c>
    </row>
    <row r="99" spans="2:12" s="24" customFormat="1" ht="15.75" customHeight="1" x14ac:dyDescent="0.3">
      <c r="B99" s="25">
        <v>46129</v>
      </c>
      <c r="C99" s="18" t="s">
        <v>78</v>
      </c>
      <c r="D99" s="22" t="s">
        <v>30</v>
      </c>
      <c r="E99" s="19"/>
      <c r="F99" s="19">
        <v>11500</v>
      </c>
      <c r="G99" s="14">
        <f t="shared" si="1"/>
        <v>30859600.770000011</v>
      </c>
    </row>
    <row r="100" spans="2:12" s="24" customFormat="1" ht="15.75" customHeight="1" x14ac:dyDescent="0.3">
      <c r="B100" s="25">
        <v>46129</v>
      </c>
      <c r="C100" s="18" t="s">
        <v>79</v>
      </c>
      <c r="D100" s="22" t="s">
        <v>37</v>
      </c>
      <c r="E100" s="19"/>
      <c r="F100" s="19">
        <v>2000</v>
      </c>
      <c r="G100" s="14">
        <f t="shared" si="1"/>
        <v>30861600.770000011</v>
      </c>
    </row>
    <row r="101" spans="2:12" s="24" customFormat="1" ht="15" customHeight="1" x14ac:dyDescent="0.3">
      <c r="B101" s="25">
        <v>46129</v>
      </c>
      <c r="C101" s="18">
        <v>326561</v>
      </c>
      <c r="D101" s="22" t="s">
        <v>71</v>
      </c>
      <c r="E101" s="19"/>
      <c r="F101" s="19">
        <v>32133.49</v>
      </c>
      <c r="G101" s="14">
        <f t="shared" si="1"/>
        <v>30893734.260000009</v>
      </c>
    </row>
    <row r="102" spans="2:12" s="24" customFormat="1" ht="15.6" x14ac:dyDescent="0.3">
      <c r="B102" s="25">
        <v>46129</v>
      </c>
      <c r="C102" s="18">
        <v>58053</v>
      </c>
      <c r="D102" s="22" t="s">
        <v>80</v>
      </c>
      <c r="E102" s="19">
        <v>24500</v>
      </c>
      <c r="F102" s="19"/>
      <c r="G102" s="14">
        <f t="shared" si="1"/>
        <v>30869234.260000009</v>
      </c>
      <c r="L102" s="28"/>
    </row>
    <row r="103" spans="2:12" s="24" customFormat="1" ht="15.6" x14ac:dyDescent="0.3">
      <c r="B103" s="25">
        <v>46129</v>
      </c>
      <c r="C103" s="18" t="s">
        <v>35</v>
      </c>
      <c r="D103" s="22" t="s">
        <v>31</v>
      </c>
      <c r="E103" s="19">
        <v>450</v>
      </c>
      <c r="F103" s="19"/>
      <c r="G103" s="14">
        <f t="shared" si="1"/>
        <v>30868784.260000009</v>
      </c>
      <c r="L103" s="28"/>
    </row>
    <row r="104" spans="2:12" s="24" customFormat="1" ht="15.6" x14ac:dyDescent="0.3">
      <c r="B104" s="25">
        <v>46129</v>
      </c>
      <c r="C104" s="18" t="s">
        <v>35</v>
      </c>
      <c r="D104" s="22" t="s">
        <v>32</v>
      </c>
      <c r="E104" s="19">
        <v>75</v>
      </c>
      <c r="F104" s="19"/>
      <c r="G104" s="14">
        <f t="shared" si="1"/>
        <v>30868709.260000009</v>
      </c>
    </row>
    <row r="105" spans="2:12" s="24" customFormat="1" ht="15.6" x14ac:dyDescent="0.3">
      <c r="B105" s="25">
        <v>46132</v>
      </c>
      <c r="C105" s="18" t="s">
        <v>26</v>
      </c>
      <c r="D105" s="22" t="s">
        <v>27</v>
      </c>
      <c r="E105" s="19"/>
      <c r="F105" s="19">
        <v>4000</v>
      </c>
      <c r="G105" s="14">
        <f t="shared" si="1"/>
        <v>30872709.260000009</v>
      </c>
    </row>
    <row r="106" spans="2:12" s="24" customFormat="1" ht="15.6" x14ac:dyDescent="0.3">
      <c r="B106" s="25">
        <v>46132</v>
      </c>
      <c r="C106" s="18" t="s">
        <v>26</v>
      </c>
      <c r="D106" s="22" t="s">
        <v>28</v>
      </c>
      <c r="E106" s="19"/>
      <c r="F106" s="19">
        <v>4000</v>
      </c>
      <c r="G106" s="14">
        <f t="shared" si="1"/>
        <v>30876709.260000009</v>
      </c>
    </row>
    <row r="107" spans="2:12" s="24" customFormat="1" ht="15.6" x14ac:dyDescent="0.3">
      <c r="B107" s="25">
        <v>46132</v>
      </c>
      <c r="C107" s="18" t="s">
        <v>82</v>
      </c>
      <c r="D107" s="22" t="s">
        <v>30</v>
      </c>
      <c r="E107" s="19"/>
      <c r="F107" s="19">
        <v>58000</v>
      </c>
      <c r="G107" s="14">
        <f t="shared" si="1"/>
        <v>30934709.260000009</v>
      </c>
      <c r="J107" s="28"/>
    </row>
    <row r="108" spans="2:12" s="24" customFormat="1" ht="15.6" x14ac:dyDescent="0.3">
      <c r="B108" s="25">
        <v>46132</v>
      </c>
      <c r="C108" s="18" t="s">
        <v>83</v>
      </c>
      <c r="D108" s="22" t="s">
        <v>37</v>
      </c>
      <c r="E108" s="19"/>
      <c r="F108" s="19">
        <v>3000</v>
      </c>
      <c r="G108" s="14">
        <f t="shared" si="1"/>
        <v>30937709.260000009</v>
      </c>
    </row>
    <row r="109" spans="2:12" s="24" customFormat="1" ht="15.6" x14ac:dyDescent="0.3">
      <c r="B109" s="25">
        <v>46132</v>
      </c>
      <c r="C109" s="18" t="s">
        <v>26</v>
      </c>
      <c r="D109" s="22" t="s">
        <v>31</v>
      </c>
      <c r="E109" s="19">
        <v>287.5</v>
      </c>
      <c r="F109" s="19"/>
      <c r="G109" s="14">
        <f t="shared" si="1"/>
        <v>30937421.760000009</v>
      </c>
    </row>
    <row r="110" spans="2:12" s="24" customFormat="1" ht="15.6" x14ac:dyDescent="0.3">
      <c r="B110" s="25">
        <v>46132</v>
      </c>
      <c r="C110" s="18" t="s">
        <v>26</v>
      </c>
      <c r="D110" s="22" t="s">
        <v>32</v>
      </c>
      <c r="E110" s="19">
        <v>50</v>
      </c>
      <c r="F110" s="19"/>
      <c r="G110" s="14">
        <f t="shared" si="1"/>
        <v>30937371.760000009</v>
      </c>
    </row>
    <row r="111" spans="2:12" s="24" customFormat="1" ht="15.6" x14ac:dyDescent="0.3">
      <c r="B111" s="25">
        <v>46133</v>
      </c>
      <c r="C111" s="18" t="s">
        <v>26</v>
      </c>
      <c r="D111" s="22" t="s">
        <v>27</v>
      </c>
      <c r="E111" s="19"/>
      <c r="F111" s="19">
        <v>26800</v>
      </c>
      <c r="G111" s="14">
        <f t="shared" si="1"/>
        <v>30964171.760000009</v>
      </c>
      <c r="I111" s="47"/>
    </row>
    <row r="112" spans="2:12" s="24" customFormat="1" ht="15.6" x14ac:dyDescent="0.3">
      <c r="B112" s="25">
        <v>46133</v>
      </c>
      <c r="C112" s="18" t="s">
        <v>26</v>
      </c>
      <c r="D112" s="22" t="s">
        <v>28</v>
      </c>
      <c r="E112" s="19"/>
      <c r="F112" s="19">
        <v>31000</v>
      </c>
      <c r="G112" s="14">
        <f t="shared" si="1"/>
        <v>30995171.760000009</v>
      </c>
      <c r="I112" s="47"/>
    </row>
    <row r="113" spans="2:10" s="24" customFormat="1" ht="15.6" x14ac:dyDescent="0.3">
      <c r="B113" s="25">
        <v>46133</v>
      </c>
      <c r="C113" s="18">
        <v>526075</v>
      </c>
      <c r="D113" s="22" t="s">
        <v>85</v>
      </c>
      <c r="E113" s="19"/>
      <c r="F113" s="19">
        <v>3000</v>
      </c>
      <c r="G113" s="14">
        <f t="shared" si="1"/>
        <v>30998171.760000009</v>
      </c>
      <c r="I113" s="47"/>
    </row>
    <row r="114" spans="2:10" s="24" customFormat="1" ht="15.6" x14ac:dyDescent="0.3">
      <c r="B114" s="25">
        <v>46133</v>
      </c>
      <c r="C114" s="18">
        <v>526005</v>
      </c>
      <c r="D114" s="22" t="s">
        <v>85</v>
      </c>
      <c r="E114" s="19"/>
      <c r="F114" s="19">
        <v>3000</v>
      </c>
      <c r="G114" s="14">
        <f t="shared" si="1"/>
        <v>31001171.760000009</v>
      </c>
      <c r="J114" s="28"/>
    </row>
    <row r="115" spans="2:10" s="24" customFormat="1" ht="15.6" x14ac:dyDescent="0.3">
      <c r="B115" s="25">
        <v>46133</v>
      </c>
      <c r="C115" s="18" t="s">
        <v>84</v>
      </c>
      <c r="D115" s="22" t="s">
        <v>30</v>
      </c>
      <c r="E115" s="19"/>
      <c r="F115" s="19">
        <v>54000</v>
      </c>
      <c r="G115" s="14">
        <f t="shared" si="1"/>
        <v>31055171.760000009</v>
      </c>
    </row>
    <row r="116" spans="2:10" s="24" customFormat="1" ht="15.6" x14ac:dyDescent="0.3">
      <c r="B116" s="25">
        <v>46133</v>
      </c>
      <c r="C116" s="18" t="s">
        <v>26</v>
      </c>
      <c r="D116" s="22" t="s">
        <v>31</v>
      </c>
      <c r="E116" s="19">
        <v>1450</v>
      </c>
      <c r="F116" s="19"/>
      <c r="G116" s="14">
        <f t="shared" si="1"/>
        <v>31053721.760000009</v>
      </c>
    </row>
    <row r="117" spans="2:10" s="24" customFormat="1" ht="15.6" x14ac:dyDescent="0.3">
      <c r="B117" s="25">
        <v>46133</v>
      </c>
      <c r="C117" s="18" t="s">
        <v>26</v>
      </c>
      <c r="D117" s="22" t="s">
        <v>32</v>
      </c>
      <c r="E117" s="19">
        <v>75</v>
      </c>
      <c r="F117" s="19"/>
      <c r="G117" s="14">
        <f t="shared" si="1"/>
        <v>31053646.760000009</v>
      </c>
    </row>
    <row r="118" spans="2:10" s="24" customFormat="1" ht="15.6" x14ac:dyDescent="0.3">
      <c r="B118" s="25">
        <v>46134</v>
      </c>
      <c r="C118" s="18" t="s">
        <v>26</v>
      </c>
      <c r="D118" s="22" t="s">
        <v>27</v>
      </c>
      <c r="E118" s="19"/>
      <c r="F118" s="19">
        <v>115000</v>
      </c>
      <c r="G118" s="14">
        <f t="shared" si="1"/>
        <v>31168646.760000009</v>
      </c>
    </row>
    <row r="119" spans="2:10" s="24" customFormat="1" ht="15.6" x14ac:dyDescent="0.3">
      <c r="B119" s="25">
        <v>46134</v>
      </c>
      <c r="C119" s="18" t="s">
        <v>26</v>
      </c>
      <c r="D119" s="22" t="s">
        <v>28</v>
      </c>
      <c r="E119" s="19"/>
      <c r="F119" s="19">
        <v>12000</v>
      </c>
      <c r="G119" s="14">
        <f t="shared" si="1"/>
        <v>31180646.760000009</v>
      </c>
    </row>
    <row r="120" spans="2:10" s="24" customFormat="1" ht="15.6" x14ac:dyDescent="0.3">
      <c r="B120" s="25">
        <v>46134</v>
      </c>
      <c r="C120" s="18" t="s">
        <v>86</v>
      </c>
      <c r="D120" s="22" t="s">
        <v>30</v>
      </c>
      <c r="E120" s="19"/>
      <c r="F120" s="19">
        <v>104200</v>
      </c>
      <c r="G120" s="14">
        <f t="shared" si="1"/>
        <v>31284846.760000009</v>
      </c>
    </row>
    <row r="121" spans="2:10" s="24" customFormat="1" ht="15.6" x14ac:dyDescent="0.3">
      <c r="B121" s="25">
        <v>46134</v>
      </c>
      <c r="C121" s="18" t="s">
        <v>87</v>
      </c>
      <c r="D121" s="22" t="s">
        <v>37</v>
      </c>
      <c r="E121" s="19"/>
      <c r="F121" s="19">
        <v>1000</v>
      </c>
      <c r="G121" s="14">
        <f t="shared" si="1"/>
        <v>31285846.760000009</v>
      </c>
    </row>
    <row r="122" spans="2:10" s="24" customFormat="1" ht="15.6" x14ac:dyDescent="0.3">
      <c r="B122" s="25">
        <v>46134</v>
      </c>
      <c r="C122" s="18" t="s">
        <v>26</v>
      </c>
      <c r="D122" s="22" t="s">
        <v>31</v>
      </c>
      <c r="E122" s="19">
        <v>1350</v>
      </c>
      <c r="F122" s="19"/>
      <c r="G122" s="14">
        <f t="shared" si="1"/>
        <v>31284496.760000009</v>
      </c>
    </row>
    <row r="123" spans="2:10" s="24" customFormat="1" ht="15.6" x14ac:dyDescent="0.3">
      <c r="B123" s="25">
        <v>46135</v>
      </c>
      <c r="C123" s="18" t="s">
        <v>26</v>
      </c>
      <c r="D123" s="22" t="s">
        <v>27</v>
      </c>
      <c r="E123" s="19"/>
      <c r="F123" s="19">
        <v>24500</v>
      </c>
      <c r="G123" s="14">
        <f t="shared" si="1"/>
        <v>31308996.760000009</v>
      </c>
      <c r="J123" s="29"/>
    </row>
    <row r="124" spans="2:10" s="24" customFormat="1" ht="15.6" x14ac:dyDescent="0.3">
      <c r="B124" s="25">
        <v>46135</v>
      </c>
      <c r="C124" s="56" t="s">
        <v>26</v>
      </c>
      <c r="D124" s="22" t="s">
        <v>28</v>
      </c>
      <c r="E124" s="19"/>
      <c r="F124" s="19">
        <v>12500</v>
      </c>
      <c r="G124" s="14">
        <f t="shared" si="1"/>
        <v>31321496.760000009</v>
      </c>
    </row>
    <row r="125" spans="2:10" s="24" customFormat="1" ht="15.6" x14ac:dyDescent="0.3">
      <c r="B125" s="25">
        <v>46135</v>
      </c>
      <c r="C125" s="18" t="s">
        <v>88</v>
      </c>
      <c r="D125" s="22" t="s">
        <v>30</v>
      </c>
      <c r="E125" s="19"/>
      <c r="F125" s="19">
        <v>75100</v>
      </c>
      <c r="G125" s="14">
        <f t="shared" si="1"/>
        <v>31396596.760000009</v>
      </c>
      <c r="J125" s="28"/>
    </row>
    <row r="126" spans="2:10" s="24" customFormat="1" ht="15.6" x14ac:dyDescent="0.3">
      <c r="B126" s="25">
        <v>46135</v>
      </c>
      <c r="C126" s="18" t="s">
        <v>89</v>
      </c>
      <c r="D126" s="22" t="s">
        <v>37</v>
      </c>
      <c r="E126" s="19"/>
      <c r="F126" s="19">
        <v>3000</v>
      </c>
      <c r="G126" s="14">
        <f t="shared" si="1"/>
        <v>31399596.760000009</v>
      </c>
    </row>
    <row r="127" spans="2:10" s="24" customFormat="1" ht="15.6" x14ac:dyDescent="0.3">
      <c r="B127" s="25">
        <v>46135</v>
      </c>
      <c r="C127" s="18">
        <v>58054</v>
      </c>
      <c r="D127" s="22" t="s">
        <v>90</v>
      </c>
      <c r="E127" s="19">
        <v>119856.33</v>
      </c>
      <c r="F127" s="19"/>
      <c r="G127" s="14">
        <f t="shared" si="1"/>
        <v>31279740.430000011</v>
      </c>
    </row>
    <row r="128" spans="2:10" s="24" customFormat="1" ht="15.6" x14ac:dyDescent="0.3">
      <c r="B128" s="25">
        <v>46135</v>
      </c>
      <c r="C128" s="18">
        <v>58055</v>
      </c>
      <c r="D128" s="22" t="s">
        <v>91</v>
      </c>
      <c r="E128" s="19">
        <v>18872.97</v>
      </c>
      <c r="F128" s="19"/>
      <c r="G128" s="14">
        <f t="shared" si="1"/>
        <v>31260867.460000012</v>
      </c>
    </row>
    <row r="129" spans="2:9" s="24" customFormat="1" ht="15.6" x14ac:dyDescent="0.3">
      <c r="B129" s="25">
        <v>46135</v>
      </c>
      <c r="C129" s="18" t="s">
        <v>26</v>
      </c>
      <c r="D129" s="22" t="s">
        <v>31</v>
      </c>
      <c r="E129" s="19">
        <v>2605</v>
      </c>
      <c r="F129" s="19"/>
      <c r="G129" s="14">
        <f t="shared" si="1"/>
        <v>31258262.460000012</v>
      </c>
    </row>
    <row r="130" spans="2:9" s="24" customFormat="1" ht="15.6" x14ac:dyDescent="0.3">
      <c r="B130" s="25">
        <v>46135</v>
      </c>
      <c r="C130" s="18" t="s">
        <v>26</v>
      </c>
      <c r="D130" s="22" t="s">
        <v>32</v>
      </c>
      <c r="E130" s="19">
        <v>25</v>
      </c>
      <c r="F130" s="19"/>
      <c r="G130" s="14">
        <f t="shared" si="1"/>
        <v>31258237.460000012</v>
      </c>
      <c r="I130" s="29"/>
    </row>
    <row r="131" spans="2:9" s="24" customFormat="1" ht="15.6" x14ac:dyDescent="0.3">
      <c r="B131" s="25">
        <v>46136</v>
      </c>
      <c r="C131" s="18" t="s">
        <v>26</v>
      </c>
      <c r="D131" s="22" t="s">
        <v>27</v>
      </c>
      <c r="E131" s="19"/>
      <c r="F131" s="19">
        <v>87500</v>
      </c>
      <c r="G131" s="14">
        <f t="shared" si="1"/>
        <v>31345737.460000012</v>
      </c>
    </row>
    <row r="132" spans="2:9" s="24" customFormat="1" ht="15.6" x14ac:dyDescent="0.3">
      <c r="B132" s="25">
        <v>46136</v>
      </c>
      <c r="C132" s="18" t="s">
        <v>26</v>
      </c>
      <c r="D132" s="23" t="s">
        <v>94</v>
      </c>
      <c r="E132" s="19"/>
      <c r="F132" s="19">
        <v>605000</v>
      </c>
      <c r="G132" s="14">
        <f t="shared" si="1"/>
        <v>31950737.460000012</v>
      </c>
    </row>
    <row r="133" spans="2:9" s="24" customFormat="1" ht="15.6" x14ac:dyDescent="0.3">
      <c r="B133" s="25">
        <v>46136</v>
      </c>
      <c r="C133" s="18" t="s">
        <v>26</v>
      </c>
      <c r="D133" s="22" t="s">
        <v>28</v>
      </c>
      <c r="E133" s="19"/>
      <c r="F133" s="19">
        <v>10000</v>
      </c>
      <c r="G133" s="14">
        <f t="shared" si="1"/>
        <v>31960737.460000012</v>
      </c>
    </row>
    <row r="134" spans="2:9" s="24" customFormat="1" ht="15.6" x14ac:dyDescent="0.3">
      <c r="B134" s="25">
        <v>46136</v>
      </c>
      <c r="C134" s="18" t="s">
        <v>92</v>
      </c>
      <c r="D134" s="22" t="s">
        <v>30</v>
      </c>
      <c r="E134" s="19"/>
      <c r="F134" s="19">
        <v>386000</v>
      </c>
      <c r="G134" s="14">
        <f t="shared" si="1"/>
        <v>32346737.460000012</v>
      </c>
    </row>
    <row r="135" spans="2:9" s="24" customFormat="1" ht="15.6" x14ac:dyDescent="0.3">
      <c r="B135" s="25">
        <v>46136</v>
      </c>
      <c r="C135" s="18" t="s">
        <v>93</v>
      </c>
      <c r="D135" s="22" t="s">
        <v>37</v>
      </c>
      <c r="E135" s="19"/>
      <c r="F135" s="19">
        <v>14000</v>
      </c>
      <c r="G135" s="14">
        <f t="shared" si="1"/>
        <v>32360737.460000012</v>
      </c>
    </row>
    <row r="136" spans="2:9" s="24" customFormat="1" ht="15.6" x14ac:dyDescent="0.3">
      <c r="B136" s="25">
        <v>46136</v>
      </c>
      <c r="C136" s="18" t="s">
        <v>26</v>
      </c>
      <c r="D136" s="22" t="s">
        <v>31</v>
      </c>
      <c r="E136" s="19">
        <v>1877.5</v>
      </c>
      <c r="F136" s="19"/>
      <c r="G136" s="14">
        <f t="shared" si="1"/>
        <v>32358859.960000012</v>
      </c>
    </row>
    <row r="137" spans="2:9" s="24" customFormat="1" ht="15.6" x14ac:dyDescent="0.3">
      <c r="B137" s="25">
        <v>46136</v>
      </c>
      <c r="C137" s="18" t="s">
        <v>26</v>
      </c>
      <c r="D137" s="22" t="s">
        <v>32</v>
      </c>
      <c r="E137" s="19">
        <v>75</v>
      </c>
      <c r="F137" s="19"/>
      <c r="G137" s="14">
        <f t="shared" si="1"/>
        <v>32358784.960000012</v>
      </c>
    </row>
    <row r="138" spans="2:9" s="24" customFormat="1" ht="15.6" x14ac:dyDescent="0.3">
      <c r="B138" s="25">
        <v>46136</v>
      </c>
      <c r="C138" s="18" t="s">
        <v>26</v>
      </c>
      <c r="D138" s="23" t="s">
        <v>44</v>
      </c>
      <c r="E138" s="19">
        <v>36.75</v>
      </c>
      <c r="F138" s="19"/>
      <c r="G138" s="14">
        <f t="shared" si="1"/>
        <v>32358748.210000012</v>
      </c>
    </row>
    <row r="139" spans="2:9" s="24" customFormat="1" ht="15.6" x14ac:dyDescent="0.3">
      <c r="B139" s="25">
        <v>46139</v>
      </c>
      <c r="C139" s="18" t="s">
        <v>26</v>
      </c>
      <c r="D139" s="22" t="s">
        <v>27</v>
      </c>
      <c r="E139" s="19"/>
      <c r="F139" s="19">
        <v>22000</v>
      </c>
      <c r="G139" s="14">
        <f t="shared" si="1"/>
        <v>32380748.210000012</v>
      </c>
    </row>
    <row r="140" spans="2:9" s="24" customFormat="1" ht="15.6" x14ac:dyDescent="0.3">
      <c r="B140" s="25">
        <v>46139</v>
      </c>
      <c r="C140" s="18" t="s">
        <v>26</v>
      </c>
      <c r="D140" s="22" t="s">
        <v>28</v>
      </c>
      <c r="E140" s="19"/>
      <c r="F140" s="19">
        <v>5000</v>
      </c>
      <c r="G140" s="14">
        <f t="shared" si="1"/>
        <v>32385748.210000012</v>
      </c>
    </row>
    <row r="141" spans="2:9" s="24" customFormat="1" ht="15.6" x14ac:dyDescent="0.3">
      <c r="B141" s="25">
        <v>46139</v>
      </c>
      <c r="C141" s="18">
        <v>52116</v>
      </c>
      <c r="D141" s="22" t="s">
        <v>95</v>
      </c>
      <c r="E141" s="19"/>
      <c r="F141" s="19">
        <v>43500</v>
      </c>
      <c r="G141" s="14">
        <f t="shared" si="1"/>
        <v>32429248.210000012</v>
      </c>
    </row>
    <row r="142" spans="2:9" s="24" customFormat="1" ht="15.6" x14ac:dyDescent="0.3">
      <c r="B142" s="25">
        <v>46139</v>
      </c>
      <c r="C142" s="18" t="s">
        <v>96</v>
      </c>
      <c r="D142" s="22" t="s">
        <v>30</v>
      </c>
      <c r="E142" s="19"/>
      <c r="F142" s="19">
        <v>36500</v>
      </c>
      <c r="G142" s="14">
        <f t="shared" si="1"/>
        <v>32465748.210000012</v>
      </c>
    </row>
    <row r="143" spans="2:9" s="24" customFormat="1" ht="15.6" x14ac:dyDescent="0.3">
      <c r="B143" s="25">
        <v>46139</v>
      </c>
      <c r="C143" s="18" t="s">
        <v>97</v>
      </c>
      <c r="D143" s="22" t="s">
        <v>37</v>
      </c>
      <c r="E143" s="19"/>
      <c r="F143" s="19">
        <v>7000</v>
      </c>
      <c r="G143" s="14">
        <f t="shared" ref="G143:G192" si="2">G142+F143-E143</f>
        <v>32472748.210000012</v>
      </c>
    </row>
    <row r="144" spans="2:9" s="24" customFormat="1" ht="15.6" x14ac:dyDescent="0.3">
      <c r="B144" s="25">
        <v>46139</v>
      </c>
      <c r="C144" s="18" t="s">
        <v>26</v>
      </c>
      <c r="D144" s="22" t="s">
        <v>31</v>
      </c>
      <c r="E144" s="19">
        <v>9650</v>
      </c>
      <c r="F144" s="19"/>
      <c r="G144" s="14">
        <f t="shared" si="2"/>
        <v>32463098.210000012</v>
      </c>
    </row>
    <row r="145" spans="1:11" s="24" customFormat="1" ht="15.6" x14ac:dyDescent="0.3">
      <c r="B145" s="25">
        <v>46139</v>
      </c>
      <c r="C145" s="18" t="s">
        <v>26</v>
      </c>
      <c r="D145" s="22" t="s">
        <v>32</v>
      </c>
      <c r="E145" s="19">
        <v>350</v>
      </c>
      <c r="F145" s="19"/>
      <c r="G145" s="14">
        <f t="shared" si="2"/>
        <v>32462748.210000012</v>
      </c>
    </row>
    <row r="146" spans="1:11" s="24" customFormat="1" ht="15.6" x14ac:dyDescent="0.3">
      <c r="B146" s="25">
        <v>46140</v>
      </c>
      <c r="C146" s="18" t="s">
        <v>26</v>
      </c>
      <c r="D146" s="22" t="s">
        <v>27</v>
      </c>
      <c r="E146" s="19"/>
      <c r="F146" s="19">
        <v>45000</v>
      </c>
      <c r="G146" s="14">
        <f t="shared" si="2"/>
        <v>32507748.210000012</v>
      </c>
    </row>
    <row r="147" spans="1:11" s="24" customFormat="1" ht="15.6" x14ac:dyDescent="0.3">
      <c r="B147" s="25">
        <v>46140</v>
      </c>
      <c r="C147" s="18" t="s">
        <v>26</v>
      </c>
      <c r="D147" s="22" t="s">
        <v>28</v>
      </c>
      <c r="E147" s="19"/>
      <c r="F147" s="19">
        <v>5000</v>
      </c>
      <c r="G147" s="14">
        <f t="shared" si="2"/>
        <v>32512748.210000012</v>
      </c>
    </row>
    <row r="148" spans="1:11" s="24" customFormat="1" ht="15.6" x14ac:dyDescent="0.3">
      <c r="A148" s="25">
        <v>46038</v>
      </c>
      <c r="B148" s="25">
        <v>46140</v>
      </c>
      <c r="C148" s="18">
        <v>526117</v>
      </c>
      <c r="D148" s="22" t="s">
        <v>95</v>
      </c>
      <c r="E148" s="19"/>
      <c r="F148" s="19">
        <v>7500</v>
      </c>
      <c r="G148" s="14">
        <f t="shared" si="2"/>
        <v>32520248.210000012</v>
      </c>
    </row>
    <row r="149" spans="1:11" s="24" customFormat="1" ht="15.6" x14ac:dyDescent="0.3">
      <c r="A149" s="25">
        <v>46038</v>
      </c>
      <c r="B149" s="25">
        <v>46140</v>
      </c>
      <c r="C149" s="18" t="s">
        <v>98</v>
      </c>
      <c r="D149" s="22" t="s">
        <v>30</v>
      </c>
      <c r="E149" s="19"/>
      <c r="F149" s="19">
        <v>54500</v>
      </c>
      <c r="G149" s="14">
        <f t="shared" si="2"/>
        <v>32574748.210000012</v>
      </c>
    </row>
    <row r="150" spans="1:11" s="24" customFormat="1" ht="15.6" x14ac:dyDescent="0.3">
      <c r="A150" s="25">
        <v>46038</v>
      </c>
      <c r="B150" s="25">
        <v>46140</v>
      </c>
      <c r="C150" s="18" t="s">
        <v>99</v>
      </c>
      <c r="D150" s="22" t="s">
        <v>37</v>
      </c>
      <c r="E150" s="19"/>
      <c r="F150" s="19">
        <v>2000</v>
      </c>
      <c r="G150" s="14">
        <f t="shared" si="2"/>
        <v>32576748.210000012</v>
      </c>
    </row>
    <row r="151" spans="1:11" s="24" customFormat="1" ht="15.6" x14ac:dyDescent="0.3">
      <c r="A151" s="25">
        <v>46038</v>
      </c>
      <c r="B151" s="25">
        <v>46140</v>
      </c>
      <c r="C151" s="18" t="s">
        <v>26</v>
      </c>
      <c r="D151" s="22" t="s">
        <v>31</v>
      </c>
      <c r="E151" s="19">
        <v>912.5</v>
      </c>
      <c r="F151" s="19"/>
      <c r="G151" s="14">
        <f t="shared" si="2"/>
        <v>32575835.710000012</v>
      </c>
    </row>
    <row r="152" spans="1:11" s="24" customFormat="1" ht="15.6" x14ac:dyDescent="0.3">
      <c r="A152" s="25">
        <v>46038</v>
      </c>
      <c r="B152" s="25">
        <v>46140</v>
      </c>
      <c r="C152" s="18" t="s">
        <v>26</v>
      </c>
      <c r="D152" s="22" t="s">
        <v>32</v>
      </c>
      <c r="E152" s="19">
        <v>175</v>
      </c>
      <c r="F152" s="19"/>
      <c r="G152" s="14">
        <f t="shared" si="2"/>
        <v>32575660.710000012</v>
      </c>
    </row>
    <row r="153" spans="1:11" s="24" customFormat="1" ht="15.6" x14ac:dyDescent="0.3">
      <c r="A153" s="25">
        <v>46038</v>
      </c>
      <c r="B153" s="25">
        <v>46141</v>
      </c>
      <c r="C153" s="18" t="s">
        <v>26</v>
      </c>
      <c r="D153" s="22" t="s">
        <v>27</v>
      </c>
      <c r="E153" s="19"/>
      <c r="F153" s="19">
        <v>15000</v>
      </c>
      <c r="G153" s="14">
        <f t="shared" si="2"/>
        <v>32590660.710000012</v>
      </c>
      <c r="K153" s="28"/>
    </row>
    <row r="154" spans="1:11" s="24" customFormat="1" ht="15.6" x14ac:dyDescent="0.3">
      <c r="A154" s="25"/>
      <c r="B154" s="25">
        <v>46141</v>
      </c>
      <c r="C154" s="18" t="s">
        <v>26</v>
      </c>
      <c r="D154" s="22" t="s">
        <v>28</v>
      </c>
      <c r="E154" s="19"/>
      <c r="F154" s="19">
        <v>1000</v>
      </c>
      <c r="G154" s="14">
        <f t="shared" si="2"/>
        <v>32591660.710000012</v>
      </c>
      <c r="K154" s="28"/>
    </row>
    <row r="155" spans="1:11" s="24" customFormat="1" ht="15.6" x14ac:dyDescent="0.3">
      <c r="A155" s="25">
        <v>46038</v>
      </c>
      <c r="B155" s="25">
        <v>46141</v>
      </c>
      <c r="C155" s="18" t="s">
        <v>100</v>
      </c>
      <c r="D155" s="22" t="s">
        <v>30</v>
      </c>
      <c r="E155" s="19"/>
      <c r="F155" s="19">
        <v>9000</v>
      </c>
      <c r="G155" s="14">
        <f t="shared" si="2"/>
        <v>32600660.710000012</v>
      </c>
    </row>
    <row r="156" spans="1:11" s="24" customFormat="1" ht="15.6" x14ac:dyDescent="0.3">
      <c r="A156" s="25">
        <v>46038</v>
      </c>
      <c r="B156" s="25">
        <v>46141</v>
      </c>
      <c r="C156" s="18" t="s">
        <v>101</v>
      </c>
      <c r="D156" s="22" t="s">
        <v>37</v>
      </c>
      <c r="E156" s="19"/>
      <c r="F156" s="19">
        <v>6000</v>
      </c>
      <c r="G156" s="14">
        <f t="shared" si="2"/>
        <v>32606660.710000012</v>
      </c>
    </row>
    <row r="157" spans="1:11" s="24" customFormat="1" ht="15.6" x14ac:dyDescent="0.3">
      <c r="B157" s="25">
        <v>46141</v>
      </c>
      <c r="C157" s="18">
        <v>58056</v>
      </c>
      <c r="D157" s="22" t="s">
        <v>39</v>
      </c>
      <c r="E157" s="19">
        <v>150000</v>
      </c>
      <c r="F157" s="19"/>
      <c r="G157" s="14">
        <f t="shared" si="2"/>
        <v>32456660.710000012</v>
      </c>
    </row>
    <row r="158" spans="1:11" s="24" customFormat="1" ht="15.6" x14ac:dyDescent="0.3">
      <c r="B158" s="25">
        <v>46141</v>
      </c>
      <c r="C158" s="18">
        <v>58057</v>
      </c>
      <c r="D158" s="22" t="s">
        <v>102</v>
      </c>
      <c r="E158" s="19">
        <v>80000</v>
      </c>
      <c r="F158" s="19"/>
      <c r="G158" s="14">
        <f t="shared" si="2"/>
        <v>32376660.710000012</v>
      </c>
    </row>
    <row r="159" spans="1:11" s="24" customFormat="1" ht="15.6" x14ac:dyDescent="0.3">
      <c r="B159" s="25">
        <v>46141</v>
      </c>
      <c r="C159" s="18">
        <v>58058</v>
      </c>
      <c r="D159" s="22" t="s">
        <v>103</v>
      </c>
      <c r="E159" s="19">
        <v>56100</v>
      </c>
      <c r="F159" s="19"/>
      <c r="G159" s="14">
        <f t="shared" si="2"/>
        <v>32320560.710000012</v>
      </c>
    </row>
    <row r="160" spans="1:11" s="24" customFormat="1" ht="15.6" x14ac:dyDescent="0.3">
      <c r="B160" s="25">
        <v>46141</v>
      </c>
      <c r="C160" s="18">
        <v>58059</v>
      </c>
      <c r="D160" s="22" t="s">
        <v>104</v>
      </c>
      <c r="E160" s="19">
        <v>56100</v>
      </c>
      <c r="F160" s="19"/>
      <c r="G160" s="14">
        <f t="shared" si="2"/>
        <v>32264460.710000012</v>
      </c>
    </row>
    <row r="161" spans="2:10" s="24" customFormat="1" ht="15.6" x14ac:dyDescent="0.3">
      <c r="B161" s="25">
        <v>46141</v>
      </c>
      <c r="C161" s="18">
        <v>58060</v>
      </c>
      <c r="D161" s="22" t="s">
        <v>105</v>
      </c>
      <c r="E161" s="19">
        <v>56100</v>
      </c>
      <c r="F161" s="19"/>
      <c r="G161" s="14">
        <f t="shared" si="2"/>
        <v>32208360.710000012</v>
      </c>
    </row>
    <row r="162" spans="2:10" s="24" customFormat="1" ht="15.6" x14ac:dyDescent="0.3">
      <c r="B162" s="25">
        <v>46141</v>
      </c>
      <c r="C162" s="18">
        <v>58061</v>
      </c>
      <c r="D162" s="22" t="s">
        <v>106</v>
      </c>
      <c r="E162" s="19">
        <v>56100</v>
      </c>
      <c r="F162" s="19"/>
      <c r="G162" s="14">
        <f t="shared" si="2"/>
        <v>32152260.710000012</v>
      </c>
    </row>
    <row r="163" spans="2:10" s="24" customFormat="1" ht="15.6" x14ac:dyDescent="0.3">
      <c r="B163" s="25">
        <v>46141</v>
      </c>
      <c r="C163" s="18">
        <v>58062</v>
      </c>
      <c r="D163" s="22" t="s">
        <v>107</v>
      </c>
      <c r="E163" s="19">
        <v>56100</v>
      </c>
      <c r="F163" s="19"/>
      <c r="G163" s="14">
        <f t="shared" si="2"/>
        <v>32096160.710000012</v>
      </c>
    </row>
    <row r="164" spans="2:10" s="24" customFormat="1" ht="15.6" x14ac:dyDescent="0.3">
      <c r="B164" s="25">
        <v>46141</v>
      </c>
      <c r="C164" s="18">
        <v>58063</v>
      </c>
      <c r="D164" s="22" t="s">
        <v>108</v>
      </c>
      <c r="E164" s="19">
        <v>56100</v>
      </c>
      <c r="F164" s="19"/>
      <c r="G164" s="14">
        <f t="shared" si="2"/>
        <v>32040060.710000012</v>
      </c>
    </row>
    <row r="165" spans="2:10" s="24" customFormat="1" ht="15.6" x14ac:dyDescent="0.3">
      <c r="B165" s="25">
        <v>46141</v>
      </c>
      <c r="C165" s="18">
        <v>58064</v>
      </c>
      <c r="D165" s="22" t="s">
        <v>109</v>
      </c>
      <c r="E165" s="19">
        <v>56100</v>
      </c>
      <c r="F165" s="19"/>
      <c r="G165" s="14">
        <f t="shared" si="2"/>
        <v>31983960.710000012</v>
      </c>
    </row>
    <row r="166" spans="2:10" s="24" customFormat="1" ht="15.6" x14ac:dyDescent="0.3">
      <c r="B166" s="25">
        <v>46141</v>
      </c>
      <c r="C166" s="18">
        <v>58065</v>
      </c>
      <c r="D166" s="22" t="s">
        <v>110</v>
      </c>
      <c r="E166" s="19">
        <v>56100</v>
      </c>
      <c r="F166" s="19"/>
      <c r="G166" s="14">
        <f t="shared" si="2"/>
        <v>31927860.710000012</v>
      </c>
    </row>
    <row r="167" spans="2:10" s="24" customFormat="1" ht="15.6" x14ac:dyDescent="0.3">
      <c r="B167" s="25">
        <v>46141</v>
      </c>
      <c r="C167" s="18">
        <v>58066</v>
      </c>
      <c r="D167" s="22" t="s">
        <v>111</v>
      </c>
      <c r="E167" s="19">
        <v>56100</v>
      </c>
      <c r="F167" s="19"/>
      <c r="G167" s="14">
        <f t="shared" si="2"/>
        <v>31871760.710000012</v>
      </c>
    </row>
    <row r="168" spans="2:10" s="24" customFormat="1" ht="15.6" x14ac:dyDescent="0.3">
      <c r="B168" s="25">
        <v>46141</v>
      </c>
      <c r="C168" s="18">
        <v>58067</v>
      </c>
      <c r="D168" s="22" t="s">
        <v>112</v>
      </c>
      <c r="E168" s="19">
        <v>56100</v>
      </c>
      <c r="F168" s="19"/>
      <c r="G168" s="14">
        <f t="shared" si="2"/>
        <v>31815660.710000012</v>
      </c>
    </row>
    <row r="169" spans="2:10" s="24" customFormat="1" ht="15.6" x14ac:dyDescent="0.3">
      <c r="B169" s="25">
        <v>46141</v>
      </c>
      <c r="C169" s="18">
        <v>58068</v>
      </c>
      <c r="D169" s="22" t="s">
        <v>113</v>
      </c>
      <c r="E169" s="19">
        <v>56100</v>
      </c>
      <c r="F169" s="19"/>
      <c r="G169" s="14">
        <f t="shared" si="2"/>
        <v>31759560.710000012</v>
      </c>
    </row>
    <row r="170" spans="2:10" s="24" customFormat="1" ht="15.6" x14ac:dyDescent="0.3">
      <c r="B170" s="25">
        <v>46141</v>
      </c>
      <c r="C170" s="18">
        <v>58069</v>
      </c>
      <c r="D170" s="22" t="s">
        <v>114</v>
      </c>
      <c r="E170" s="19">
        <v>56100</v>
      </c>
      <c r="F170" s="19"/>
      <c r="G170" s="14">
        <f t="shared" si="2"/>
        <v>31703460.710000012</v>
      </c>
    </row>
    <row r="171" spans="2:10" s="24" customFormat="1" ht="15.6" x14ac:dyDescent="0.3">
      <c r="B171" s="25">
        <v>46141</v>
      </c>
      <c r="C171" s="18">
        <v>58070</v>
      </c>
      <c r="D171" s="22" t="s">
        <v>115</v>
      </c>
      <c r="E171" s="19">
        <v>56100</v>
      </c>
      <c r="F171" s="19"/>
      <c r="G171" s="14">
        <f t="shared" si="2"/>
        <v>31647360.710000012</v>
      </c>
      <c r="J171" s="29"/>
    </row>
    <row r="172" spans="2:10" s="24" customFormat="1" ht="15.6" x14ac:dyDescent="0.3">
      <c r="B172" s="25">
        <v>46141</v>
      </c>
      <c r="C172" s="18">
        <v>58071</v>
      </c>
      <c r="D172" s="22" t="s">
        <v>116</v>
      </c>
      <c r="E172" s="19">
        <v>56100</v>
      </c>
      <c r="F172" s="19"/>
      <c r="G172" s="14">
        <f t="shared" si="2"/>
        <v>31591260.710000012</v>
      </c>
    </row>
    <row r="173" spans="2:10" s="24" customFormat="1" ht="15.6" x14ac:dyDescent="0.3">
      <c r="B173" s="25">
        <v>46141</v>
      </c>
      <c r="C173" s="18">
        <v>58072</v>
      </c>
      <c r="D173" s="22" t="s">
        <v>117</v>
      </c>
      <c r="E173" s="19">
        <v>48000</v>
      </c>
      <c r="F173" s="19"/>
      <c r="G173" s="14">
        <f t="shared" si="2"/>
        <v>31543260.710000012</v>
      </c>
    </row>
    <row r="174" spans="2:10" s="24" customFormat="1" ht="15.6" x14ac:dyDescent="0.3">
      <c r="B174" s="25">
        <v>46141</v>
      </c>
      <c r="C174" s="18">
        <v>58073</v>
      </c>
      <c r="D174" s="22" t="s">
        <v>118</v>
      </c>
      <c r="E174" s="19">
        <v>56100</v>
      </c>
      <c r="F174" s="19"/>
      <c r="G174" s="14">
        <f t="shared" si="2"/>
        <v>31487160.710000012</v>
      </c>
    </row>
    <row r="175" spans="2:10" s="24" customFormat="1" ht="15.6" x14ac:dyDescent="0.3">
      <c r="B175" s="25">
        <v>46141</v>
      </c>
      <c r="C175" s="18">
        <v>58074</v>
      </c>
      <c r="D175" s="22" t="s">
        <v>119</v>
      </c>
      <c r="E175" s="19">
        <v>45000</v>
      </c>
      <c r="F175" s="19"/>
      <c r="G175" s="14">
        <f t="shared" si="2"/>
        <v>31442160.710000012</v>
      </c>
    </row>
    <row r="176" spans="2:10" s="24" customFormat="1" ht="15.6" x14ac:dyDescent="0.3">
      <c r="B176" s="25">
        <v>46141</v>
      </c>
      <c r="C176" s="18">
        <v>58075</v>
      </c>
      <c r="D176" s="22" t="s">
        <v>120</v>
      </c>
      <c r="E176" s="19">
        <v>45000</v>
      </c>
      <c r="F176" s="19"/>
      <c r="G176" s="14">
        <f t="shared" si="2"/>
        <v>31397160.710000012</v>
      </c>
    </row>
    <row r="177" spans="2:11" s="24" customFormat="1" ht="15.6" x14ac:dyDescent="0.3">
      <c r="B177" s="25">
        <v>46141</v>
      </c>
      <c r="C177" s="18">
        <v>58076</v>
      </c>
      <c r="D177" s="22" t="s">
        <v>121</v>
      </c>
      <c r="E177" s="19">
        <v>45000</v>
      </c>
      <c r="F177" s="19"/>
      <c r="G177" s="14">
        <f t="shared" si="2"/>
        <v>31352160.710000012</v>
      </c>
      <c r="I177" s="34"/>
      <c r="J177" s="29"/>
    </row>
    <row r="178" spans="2:11" s="24" customFormat="1" ht="15.6" x14ac:dyDescent="0.3">
      <c r="B178" s="25">
        <v>46141</v>
      </c>
      <c r="C178" s="18" t="s">
        <v>26</v>
      </c>
      <c r="D178" s="22" t="s">
        <v>31</v>
      </c>
      <c r="E178" s="19">
        <v>1362.5</v>
      </c>
      <c r="F178" s="19"/>
      <c r="G178" s="14">
        <f t="shared" si="2"/>
        <v>31350798.210000012</v>
      </c>
      <c r="J178" s="29"/>
    </row>
    <row r="179" spans="2:11" s="24" customFormat="1" ht="15.6" x14ac:dyDescent="0.3">
      <c r="B179" s="25">
        <v>46141</v>
      </c>
      <c r="C179" s="18" t="s">
        <v>26</v>
      </c>
      <c r="D179" s="22" t="s">
        <v>32</v>
      </c>
      <c r="E179" s="19">
        <v>50</v>
      </c>
      <c r="F179" s="19"/>
      <c r="G179" s="14">
        <f t="shared" si="2"/>
        <v>31350748.210000012</v>
      </c>
      <c r="J179" s="29"/>
    </row>
    <row r="180" spans="2:11" s="24" customFormat="1" ht="15.6" x14ac:dyDescent="0.3">
      <c r="B180" s="25">
        <v>46142</v>
      </c>
      <c r="C180" s="18" t="s">
        <v>26</v>
      </c>
      <c r="D180" s="22" t="s">
        <v>27</v>
      </c>
      <c r="E180" s="19"/>
      <c r="F180" s="19">
        <v>310000</v>
      </c>
      <c r="G180" s="14">
        <f t="shared" si="2"/>
        <v>31660748.210000012</v>
      </c>
      <c r="J180" s="29"/>
    </row>
    <row r="181" spans="2:11" s="24" customFormat="1" ht="15.6" x14ac:dyDescent="0.3">
      <c r="B181" s="25">
        <v>46142</v>
      </c>
      <c r="C181" s="18" t="s">
        <v>26</v>
      </c>
      <c r="D181" s="22" t="s">
        <v>28</v>
      </c>
      <c r="E181" s="19"/>
      <c r="F181" s="19">
        <v>3000</v>
      </c>
      <c r="G181" s="14">
        <f t="shared" si="2"/>
        <v>31663748.210000012</v>
      </c>
      <c r="I181" s="47"/>
    </row>
    <row r="182" spans="2:11" s="24" customFormat="1" ht="15.6" x14ac:dyDescent="0.3">
      <c r="B182" s="25">
        <v>46142</v>
      </c>
      <c r="C182" s="18">
        <v>126519</v>
      </c>
      <c r="D182" s="22" t="s">
        <v>95</v>
      </c>
      <c r="E182" s="19"/>
      <c r="F182" s="19">
        <v>9000</v>
      </c>
      <c r="G182" s="14">
        <f t="shared" si="2"/>
        <v>31672748.210000012</v>
      </c>
      <c r="I182" s="47"/>
    </row>
    <row r="183" spans="2:11" s="24" customFormat="1" ht="15.6" x14ac:dyDescent="0.3">
      <c r="B183" s="25">
        <v>46142</v>
      </c>
      <c r="C183" s="18" t="s">
        <v>122</v>
      </c>
      <c r="D183" s="22" t="s">
        <v>30</v>
      </c>
      <c r="E183" s="19"/>
      <c r="F183" s="19">
        <v>24000</v>
      </c>
      <c r="G183" s="14">
        <f t="shared" si="2"/>
        <v>31696748.210000012</v>
      </c>
      <c r="I183" s="47"/>
    </row>
    <row r="184" spans="2:11" s="24" customFormat="1" ht="15.6" x14ac:dyDescent="0.3">
      <c r="B184" s="25">
        <v>46142</v>
      </c>
      <c r="C184" s="18" t="s">
        <v>123</v>
      </c>
      <c r="D184" s="22" t="s">
        <v>37</v>
      </c>
      <c r="E184" s="19"/>
      <c r="F184" s="19">
        <v>3000</v>
      </c>
      <c r="G184" s="14">
        <f t="shared" si="2"/>
        <v>31699748.210000012</v>
      </c>
      <c r="I184" s="47"/>
      <c r="J184" s="32"/>
    </row>
    <row r="185" spans="2:11" s="24" customFormat="1" ht="15.6" x14ac:dyDescent="0.3">
      <c r="B185" s="25">
        <v>46142</v>
      </c>
      <c r="C185" s="18" t="s">
        <v>26</v>
      </c>
      <c r="D185" s="22" t="s">
        <v>31</v>
      </c>
      <c r="E185" s="19">
        <v>225</v>
      </c>
      <c r="F185" s="19"/>
      <c r="G185" s="14">
        <f t="shared" si="2"/>
        <v>31699523.210000012</v>
      </c>
      <c r="I185" s="47"/>
      <c r="K185" s="35"/>
    </row>
    <row r="186" spans="2:11" s="24" customFormat="1" ht="15.6" x14ac:dyDescent="0.3">
      <c r="B186" s="25">
        <v>46142</v>
      </c>
      <c r="C186" s="18" t="s">
        <v>26</v>
      </c>
      <c r="D186" s="22" t="s">
        <v>32</v>
      </c>
      <c r="E186" s="19">
        <v>150</v>
      </c>
      <c r="F186" s="19"/>
      <c r="G186" s="14">
        <f t="shared" si="2"/>
        <v>31699373.210000012</v>
      </c>
      <c r="I186" s="47"/>
    </row>
    <row r="187" spans="2:11" s="24" customFormat="1" ht="15.6" hidden="1" x14ac:dyDescent="0.3">
      <c r="B187" s="25"/>
      <c r="C187" s="18"/>
      <c r="D187" s="22"/>
      <c r="E187" s="19"/>
      <c r="F187" s="19"/>
      <c r="G187" s="14">
        <f t="shared" si="2"/>
        <v>31699373.210000012</v>
      </c>
    </row>
    <row r="188" spans="2:11" s="24" customFormat="1" ht="15.6" hidden="1" x14ac:dyDescent="0.3">
      <c r="B188" s="25"/>
      <c r="C188" s="18"/>
      <c r="D188" s="22"/>
      <c r="E188" s="19"/>
      <c r="F188" s="19"/>
      <c r="G188" s="14">
        <f t="shared" si="2"/>
        <v>31699373.210000012</v>
      </c>
    </row>
    <row r="189" spans="2:11" s="24" customFormat="1" ht="15.6" hidden="1" x14ac:dyDescent="0.3">
      <c r="B189" s="25"/>
      <c r="C189" s="18"/>
      <c r="D189" s="22"/>
      <c r="E189" s="19"/>
      <c r="F189" s="19"/>
      <c r="G189" s="14">
        <f t="shared" si="2"/>
        <v>31699373.210000012</v>
      </c>
    </row>
    <row r="190" spans="2:11" s="24" customFormat="1" ht="15.6" hidden="1" x14ac:dyDescent="0.3">
      <c r="B190" s="25"/>
      <c r="C190" s="18"/>
      <c r="D190" s="22"/>
      <c r="E190" s="19"/>
      <c r="F190" s="19"/>
      <c r="G190" s="14">
        <f t="shared" si="2"/>
        <v>31699373.210000012</v>
      </c>
    </row>
    <row r="191" spans="2:11" s="24" customFormat="1" ht="15.6" hidden="1" x14ac:dyDescent="0.3">
      <c r="B191" s="25"/>
      <c r="C191" s="18"/>
      <c r="D191" s="22"/>
      <c r="E191" s="19"/>
      <c r="F191" s="19"/>
      <c r="G191" s="14">
        <f t="shared" si="2"/>
        <v>31699373.210000012</v>
      </c>
    </row>
    <row r="192" spans="2:11" s="24" customFormat="1" ht="15.6" x14ac:dyDescent="0.3">
      <c r="B192" s="25">
        <v>46142</v>
      </c>
      <c r="C192" s="18" t="s">
        <v>26</v>
      </c>
      <c r="D192" s="1" t="s">
        <v>124</v>
      </c>
      <c r="E192" s="19">
        <v>175</v>
      </c>
      <c r="F192" s="19"/>
      <c r="G192" s="14">
        <f t="shared" si="2"/>
        <v>31699198.210000012</v>
      </c>
    </row>
    <row r="193" spans="1:7" s="24" customFormat="1" ht="15.6" x14ac:dyDescent="0.3">
      <c r="B193" s="36" t="s">
        <v>17</v>
      </c>
      <c r="C193" s="37"/>
      <c r="D193" s="37"/>
      <c r="E193" s="38">
        <f>SUM(E14:E191)</f>
        <v>3207784.91</v>
      </c>
      <c r="F193" s="38">
        <f>SUM(F14:F191)</f>
        <v>4010575.76</v>
      </c>
      <c r="G193" s="14"/>
    </row>
    <row r="194" spans="1:7" s="2" customFormat="1" x14ac:dyDescent="0.3">
      <c r="A194" s="20"/>
      <c r="B194" s="60" t="s">
        <v>23</v>
      </c>
      <c r="C194" s="60"/>
      <c r="D194" s="60"/>
      <c r="E194" s="60"/>
      <c r="F194" s="60"/>
      <c r="G194" s="49">
        <f>G192</f>
        <v>31699198.210000012</v>
      </c>
    </row>
    <row r="195" spans="1:7" x14ac:dyDescent="0.3">
      <c r="A195" s="2"/>
      <c r="B195" s="16"/>
      <c r="C195" s="16"/>
      <c r="D195" s="16"/>
      <c r="E195" s="16"/>
      <c r="F195" s="16"/>
      <c r="G195" s="17"/>
    </row>
    <row r="196" spans="1:7" x14ac:dyDescent="0.3">
      <c r="A196" s="2"/>
      <c r="B196" s="16"/>
      <c r="C196" s="16"/>
      <c r="D196" s="16"/>
      <c r="E196" s="16"/>
      <c r="F196" s="16"/>
      <c r="G196" s="17"/>
    </row>
    <row r="197" spans="1:7" ht="15" thickBot="1" x14ac:dyDescent="0.35">
      <c r="B197" s="61"/>
      <c r="C197" s="61"/>
      <c r="D197" t="s">
        <v>16</v>
      </c>
      <c r="F197" s="61"/>
      <c r="G197" s="61"/>
    </row>
    <row r="198" spans="1:7" x14ac:dyDescent="0.3">
      <c r="B198" s="58" t="s">
        <v>126</v>
      </c>
      <c r="C198" s="58"/>
      <c r="F198" s="58" t="s">
        <v>15</v>
      </c>
      <c r="G198" s="58"/>
    </row>
    <row r="199" spans="1:7" x14ac:dyDescent="0.3">
      <c r="B199" s="57" t="s">
        <v>125</v>
      </c>
      <c r="C199" s="57"/>
      <c r="F199" s="57" t="s">
        <v>6</v>
      </c>
      <c r="G199" s="57"/>
    </row>
    <row r="202" spans="1:7" x14ac:dyDescent="0.3">
      <c r="D202" t="s">
        <v>127</v>
      </c>
    </row>
    <row r="203" spans="1:7" x14ac:dyDescent="0.3">
      <c r="D203" s="58" t="s">
        <v>20</v>
      </c>
      <c r="E203" s="58"/>
    </row>
    <row r="204" spans="1:7" x14ac:dyDescent="0.3">
      <c r="D204" s="57" t="s">
        <v>7</v>
      </c>
      <c r="E204" s="57"/>
    </row>
  </sheetData>
  <sortState ref="B10:G20">
    <sortCondition ref="C18:C20"/>
  </sortState>
  <mergeCells count="11">
    <mergeCell ref="A9:G9"/>
    <mergeCell ref="A10:G10"/>
    <mergeCell ref="B194:F194"/>
    <mergeCell ref="B197:C197"/>
    <mergeCell ref="F197:G197"/>
    <mergeCell ref="D204:E204"/>
    <mergeCell ref="B198:C198"/>
    <mergeCell ref="F198:G198"/>
    <mergeCell ref="B199:C199"/>
    <mergeCell ref="F199:G199"/>
    <mergeCell ref="D203:E203"/>
  </mergeCells>
  <pageMargins left="0.25" right="0.25" top="0.75" bottom="0.75" header="0.3" footer="0.3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6F846-CF0B-412D-8E8B-DF48375E3DBE}">
  <dimension ref="A6:K24"/>
  <sheetViews>
    <sheetView topLeftCell="B1" zoomScaleNormal="100" workbookViewId="0">
      <selection activeCell="E26" sqref="E26"/>
    </sheetView>
  </sheetViews>
  <sheetFormatPr baseColWidth="10" defaultRowHeight="14.4" x14ac:dyDescent="0.3"/>
  <cols>
    <col min="1" max="1" width="11.44140625" hidden="1" customWidth="1"/>
    <col min="2" max="2" width="14" customWidth="1"/>
    <col min="4" max="4" width="40" customWidth="1"/>
    <col min="5" max="5" width="13.109375" customWidth="1"/>
    <col min="6" max="6" width="17" customWidth="1"/>
    <col min="7" max="7" width="17.33203125" customWidth="1"/>
  </cols>
  <sheetData>
    <row r="6" spans="1:7" ht="18" x14ac:dyDescent="0.35">
      <c r="A6" s="59" t="s">
        <v>11</v>
      </c>
      <c r="B6" s="59"/>
      <c r="C6" s="59"/>
      <c r="D6" s="59"/>
      <c r="E6" s="59"/>
      <c r="F6" s="59"/>
      <c r="G6" s="59"/>
    </row>
    <row r="7" spans="1:7" ht="18" x14ac:dyDescent="0.35">
      <c r="A7" s="59" t="s">
        <v>24</v>
      </c>
      <c r="B7" s="59"/>
      <c r="C7" s="59"/>
      <c r="D7" s="59"/>
      <c r="E7" s="59"/>
      <c r="F7" s="59"/>
      <c r="G7" s="59"/>
    </row>
    <row r="8" spans="1:7" ht="15" thickBot="1" x14ac:dyDescent="0.35">
      <c r="G8" s="13" t="s">
        <v>9</v>
      </c>
    </row>
    <row r="9" spans="1:7" ht="15.6" x14ac:dyDescent="0.3">
      <c r="B9" s="3" t="s">
        <v>1</v>
      </c>
      <c r="C9" s="4" t="s">
        <v>2</v>
      </c>
      <c r="D9" s="4" t="s">
        <v>12</v>
      </c>
      <c r="E9" s="4" t="s">
        <v>13</v>
      </c>
      <c r="F9" s="4" t="s">
        <v>14</v>
      </c>
      <c r="G9" s="5" t="s">
        <v>4</v>
      </c>
    </row>
    <row r="10" spans="1:7" ht="15.6" x14ac:dyDescent="0.3">
      <c r="A10" s="2"/>
      <c r="B10" s="26"/>
      <c r="C10" s="7"/>
      <c r="D10" s="7" t="s">
        <v>22</v>
      </c>
      <c r="E10" s="7"/>
      <c r="F10" s="7"/>
      <c r="G10" s="14">
        <v>7337447.0199999996</v>
      </c>
    </row>
    <row r="11" spans="1:7" ht="15.6" x14ac:dyDescent="0.3">
      <c r="A11" s="2"/>
      <c r="B11" s="31">
        <v>46134</v>
      </c>
      <c r="C11" s="27" t="s">
        <v>26</v>
      </c>
      <c r="D11" s="1" t="s">
        <v>27</v>
      </c>
      <c r="E11" s="7"/>
      <c r="F11" s="46">
        <v>201645</v>
      </c>
      <c r="G11" s="14">
        <f>G10-E11+F11</f>
        <v>7539092.0199999996</v>
      </c>
    </row>
    <row r="12" spans="1:7" ht="15.6" x14ac:dyDescent="0.3">
      <c r="A12" s="2"/>
      <c r="B12" s="42" t="s">
        <v>18</v>
      </c>
      <c r="C12" s="43"/>
      <c r="D12" s="44"/>
      <c r="E12" s="50">
        <f>SUM(E10:E11)</f>
        <v>0</v>
      </c>
      <c r="F12" s="45">
        <f>SUM(F11:F11)</f>
        <v>201645</v>
      </c>
      <c r="G12" s="14"/>
    </row>
    <row r="13" spans="1:7" x14ac:dyDescent="0.3">
      <c r="A13" s="20"/>
      <c r="B13" s="62" t="s">
        <v>34</v>
      </c>
      <c r="C13" s="63"/>
      <c r="D13" s="63"/>
      <c r="E13" s="63"/>
      <c r="F13" s="64"/>
      <c r="G13" s="49">
        <f>G11</f>
        <v>7539092.0199999996</v>
      </c>
    </row>
    <row r="14" spans="1:7" x14ac:dyDescent="0.3">
      <c r="A14" s="2"/>
      <c r="B14" s="16"/>
      <c r="C14" s="16"/>
      <c r="D14" s="16"/>
      <c r="E14" s="16"/>
      <c r="F14" s="16"/>
      <c r="G14" s="17"/>
    </row>
    <row r="15" spans="1:7" x14ac:dyDescent="0.3">
      <c r="A15" s="2"/>
      <c r="B15" s="16"/>
      <c r="C15" s="16"/>
      <c r="D15" s="16"/>
      <c r="E15" s="16"/>
      <c r="F15" s="16"/>
      <c r="G15" s="17"/>
    </row>
    <row r="16" spans="1:7" x14ac:dyDescent="0.3">
      <c r="A16" s="2"/>
      <c r="B16" s="16"/>
      <c r="C16" s="16"/>
      <c r="D16" s="16"/>
      <c r="E16" s="16"/>
      <c r="F16" s="16"/>
      <c r="G16" s="17"/>
    </row>
    <row r="17" spans="2:11" ht="15" thickBot="1" x14ac:dyDescent="0.35">
      <c r="B17" s="61"/>
      <c r="C17" s="61"/>
      <c r="F17" s="61"/>
      <c r="G17" s="61"/>
    </row>
    <row r="18" spans="2:11" x14ac:dyDescent="0.3">
      <c r="B18" s="58" t="s">
        <v>126</v>
      </c>
      <c r="C18" s="58"/>
      <c r="F18" s="58" t="s">
        <v>15</v>
      </c>
      <c r="G18" s="58"/>
    </row>
    <row r="19" spans="2:11" x14ac:dyDescent="0.3">
      <c r="B19" s="57" t="s">
        <v>125</v>
      </c>
      <c r="C19" s="57"/>
      <c r="F19" s="57" t="s">
        <v>6</v>
      </c>
      <c r="G19" s="57"/>
    </row>
    <row r="21" spans="2:11" x14ac:dyDescent="0.3">
      <c r="K21" s="30"/>
    </row>
    <row r="22" spans="2:11" x14ac:dyDescent="0.3">
      <c r="D22" t="s">
        <v>128</v>
      </c>
    </row>
    <row r="23" spans="2:11" x14ac:dyDescent="0.3">
      <c r="D23" s="58" t="s">
        <v>20</v>
      </c>
      <c r="E23" s="58"/>
    </row>
    <row r="24" spans="2:11" x14ac:dyDescent="0.3">
      <c r="D24" s="57" t="s">
        <v>7</v>
      </c>
      <c r="E24" s="57"/>
    </row>
  </sheetData>
  <mergeCells count="11">
    <mergeCell ref="F19:G19"/>
    <mergeCell ref="D23:E23"/>
    <mergeCell ref="D24:E24"/>
    <mergeCell ref="B19:C19"/>
    <mergeCell ref="B13:F13"/>
    <mergeCell ref="A6:G6"/>
    <mergeCell ref="A7:G7"/>
    <mergeCell ref="B17:C17"/>
    <mergeCell ref="F17:G17"/>
    <mergeCell ref="B18:C18"/>
    <mergeCell ref="F18:G18"/>
  </mergeCells>
  <pageMargins left="0.7" right="0.7" top="0.75" bottom="0.75" header="0.3" footer="0.3"/>
  <pageSetup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F0324-E40A-41FA-8782-9BDAEEFBCF66}">
  <dimension ref="A1:M25"/>
  <sheetViews>
    <sheetView topLeftCell="A4" zoomScaleNormal="100" workbookViewId="0">
      <selection activeCell="D15" sqref="D15"/>
    </sheetView>
  </sheetViews>
  <sheetFormatPr baseColWidth="10" defaultRowHeight="14.4" x14ac:dyDescent="0.3"/>
  <cols>
    <col min="1" max="1" width="0.6640625" customWidth="1"/>
    <col min="2" max="2" width="10.5546875" customWidth="1"/>
    <col min="3" max="3" width="13.88671875" customWidth="1"/>
    <col min="4" max="4" width="58.44140625" customWidth="1"/>
    <col min="5" max="5" width="13.44140625" customWidth="1"/>
    <col min="6" max="6" width="11.88671875" customWidth="1"/>
    <col min="7" max="7" width="20.109375" customWidth="1"/>
  </cols>
  <sheetData>
    <row r="1" spans="1:13" x14ac:dyDescent="0.3">
      <c r="B1" t="s">
        <v>10</v>
      </c>
    </row>
    <row r="6" spans="1:13" ht="18" x14ac:dyDescent="0.35">
      <c r="A6" s="59" t="s">
        <v>0</v>
      </c>
      <c r="B6" s="59"/>
      <c r="C6" s="59"/>
      <c r="D6" s="59"/>
      <c r="E6" s="59"/>
      <c r="F6" s="59"/>
      <c r="G6" s="59"/>
    </row>
    <row r="7" spans="1:13" ht="18" x14ac:dyDescent="0.35">
      <c r="A7" s="59" t="s">
        <v>24</v>
      </c>
      <c r="B7" s="59"/>
      <c r="C7" s="59"/>
      <c r="D7" s="59"/>
      <c r="E7" s="59"/>
      <c r="F7" s="59"/>
      <c r="G7" s="59"/>
    </row>
    <row r="8" spans="1:13" ht="15" thickBot="1" x14ac:dyDescent="0.35">
      <c r="G8" s="13" t="s">
        <v>5</v>
      </c>
    </row>
    <row r="9" spans="1:13" ht="15.6" x14ac:dyDescent="0.3">
      <c r="B9" s="3" t="s">
        <v>1</v>
      </c>
      <c r="C9" s="4" t="s">
        <v>2</v>
      </c>
      <c r="D9" s="4" t="s">
        <v>12</v>
      </c>
      <c r="E9" s="4" t="s">
        <v>13</v>
      </c>
      <c r="F9" s="5" t="s">
        <v>14</v>
      </c>
      <c r="G9" s="5" t="s">
        <v>4</v>
      </c>
    </row>
    <row r="10" spans="1:13" ht="15.6" x14ac:dyDescent="0.3">
      <c r="B10" s="10"/>
      <c r="C10" s="1"/>
      <c r="D10" s="7" t="s">
        <v>22</v>
      </c>
      <c r="E10" s="1"/>
      <c r="F10" s="11"/>
      <c r="G10" s="12">
        <v>14700392.050000001</v>
      </c>
      <c r="K10" s="1"/>
    </row>
    <row r="11" spans="1:13" ht="19.5" customHeight="1" x14ac:dyDescent="0.3">
      <c r="B11" s="21">
        <v>46125</v>
      </c>
      <c r="C11" s="18" t="s">
        <v>62</v>
      </c>
      <c r="D11" s="22" t="s">
        <v>129</v>
      </c>
      <c r="E11" s="19">
        <v>384920</v>
      </c>
      <c r="F11" s="19"/>
      <c r="G11" s="8">
        <f>G10+F11-E11</f>
        <v>14315472.050000001</v>
      </c>
      <c r="M11" s="8">
        <f>M10+L11-K11</f>
        <v>0</v>
      </c>
    </row>
    <row r="12" spans="1:13" ht="13.5" customHeight="1" x14ac:dyDescent="0.3">
      <c r="B12" s="21">
        <v>46125</v>
      </c>
      <c r="C12" s="18" t="s">
        <v>63</v>
      </c>
      <c r="D12" s="22" t="s">
        <v>130</v>
      </c>
      <c r="E12" s="19">
        <v>117732.35</v>
      </c>
      <c r="F12" s="19"/>
      <c r="G12" s="8">
        <f t="shared" ref="G12:G15" si="0">G11+F12-E12</f>
        <v>14197739.700000001</v>
      </c>
    </row>
    <row r="13" spans="1:13" x14ac:dyDescent="0.3">
      <c r="B13" s="21">
        <v>46125</v>
      </c>
      <c r="C13" s="18" t="s">
        <v>64</v>
      </c>
      <c r="D13" s="22" t="s">
        <v>131</v>
      </c>
      <c r="E13" s="19">
        <v>9959.0499999999993</v>
      </c>
      <c r="F13" s="19"/>
      <c r="G13" s="8">
        <f t="shared" si="0"/>
        <v>14187780.65</v>
      </c>
    </row>
    <row r="14" spans="1:13" x14ac:dyDescent="0.3">
      <c r="B14" s="21">
        <v>46126</v>
      </c>
      <c r="C14" s="18" t="s">
        <v>70</v>
      </c>
      <c r="D14" s="22" t="s">
        <v>81</v>
      </c>
      <c r="E14" s="19">
        <v>2145</v>
      </c>
      <c r="F14" s="19"/>
      <c r="G14" s="8">
        <f t="shared" si="0"/>
        <v>14185635.65</v>
      </c>
    </row>
    <row r="15" spans="1:13" x14ac:dyDescent="0.3">
      <c r="B15" s="21">
        <v>46127</v>
      </c>
      <c r="C15" s="18" t="s">
        <v>75</v>
      </c>
      <c r="D15" s="22" t="s">
        <v>132</v>
      </c>
      <c r="E15" s="19">
        <v>98873.53</v>
      </c>
      <c r="F15" s="19"/>
      <c r="G15" s="8">
        <f t="shared" si="0"/>
        <v>14086762.120000001</v>
      </c>
    </row>
    <row r="16" spans="1:13" s="24" customFormat="1" x14ac:dyDescent="0.3">
      <c r="B16" s="39"/>
      <c r="C16" s="37"/>
      <c r="D16" s="40"/>
      <c r="E16" s="41">
        <f>SUM(E11:E15)</f>
        <v>613629.92999999993</v>
      </c>
      <c r="F16" s="38">
        <f>F12</f>
        <v>0</v>
      </c>
      <c r="G16" s="8"/>
    </row>
    <row r="17" spans="2:7" ht="15" customHeight="1" thickBot="1" x14ac:dyDescent="0.35">
      <c r="B17" s="65" t="s">
        <v>25</v>
      </c>
      <c r="C17" s="66"/>
      <c r="D17" s="66"/>
      <c r="E17" s="66"/>
      <c r="F17" s="67"/>
      <c r="G17" s="55">
        <f>G15</f>
        <v>14086762.120000001</v>
      </c>
    </row>
    <row r="20" spans="2:7" ht="15" thickBot="1" x14ac:dyDescent="0.35">
      <c r="B20" s="61"/>
      <c r="C20" s="61"/>
      <c r="F20" s="61"/>
      <c r="G20" s="61"/>
    </row>
    <row r="21" spans="2:7" x14ac:dyDescent="0.3">
      <c r="B21" s="58" t="s">
        <v>126</v>
      </c>
      <c r="C21" s="58"/>
      <c r="F21" s="58" t="s">
        <v>15</v>
      </c>
      <c r="G21" s="58"/>
    </row>
    <row r="22" spans="2:7" x14ac:dyDescent="0.3">
      <c r="B22" s="57" t="s">
        <v>125</v>
      </c>
      <c r="C22" s="57"/>
      <c r="F22" s="57" t="s">
        <v>6</v>
      </c>
      <c r="G22" s="57"/>
    </row>
    <row r="23" spans="2:7" x14ac:dyDescent="0.3">
      <c r="D23" t="s">
        <v>8</v>
      </c>
    </row>
    <row r="24" spans="2:7" x14ac:dyDescent="0.3">
      <c r="D24" s="58" t="s">
        <v>19</v>
      </c>
      <c r="E24" s="58"/>
    </row>
    <row r="25" spans="2:7" x14ac:dyDescent="0.3">
      <c r="D25" s="57" t="s">
        <v>7</v>
      </c>
      <c r="E25" s="57"/>
    </row>
  </sheetData>
  <mergeCells count="11">
    <mergeCell ref="A6:G6"/>
    <mergeCell ref="A7:G7"/>
    <mergeCell ref="B17:F17"/>
    <mergeCell ref="B20:C20"/>
    <mergeCell ref="F20:G20"/>
    <mergeCell ref="D25:E25"/>
    <mergeCell ref="B21:C21"/>
    <mergeCell ref="F21:G21"/>
    <mergeCell ref="B22:C22"/>
    <mergeCell ref="F22:G22"/>
    <mergeCell ref="D24:E24"/>
  </mergeCells>
  <pageMargins left="0.7" right="0.7" top="0.75" bottom="0.75" header="0.3" footer="0.3"/>
  <pageSetup scale="70" orientation="portrait" r:id="rId1"/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ESPECIAL</vt:lpstr>
      <vt:lpstr>COLECTORA (USD)</vt:lpstr>
      <vt:lpstr>colectora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Guenen</dc:creator>
  <cp:lastModifiedBy>Alba Peralta</cp:lastModifiedBy>
  <cp:lastPrinted>2026-05-07T14:38:53Z</cp:lastPrinted>
  <dcterms:created xsi:type="dcterms:W3CDTF">2023-03-31T14:42:22Z</dcterms:created>
  <dcterms:modified xsi:type="dcterms:W3CDTF">2026-05-15T16:07:31Z</dcterms:modified>
</cp:coreProperties>
</file>