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CDA39DA4-827A-488B-9FDA-1E0B133050E7}" xr6:coauthVersionLast="36" xr6:coauthVersionMax="36" xr10:uidLastSave="{00000000-0000-0000-0000-000000000000}"/>
  <bookViews>
    <workbookView xWindow="0" yWindow="0" windowWidth="23040" windowHeight="9708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2" l="1"/>
  <c r="E222" i="2"/>
  <c r="G223" i="2" l="1"/>
  <c r="I189" i="2" l="1"/>
  <c r="I177" i="2"/>
  <c r="I185" i="2"/>
  <c r="I186" i="2"/>
  <c r="I187" i="2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15" i="7" l="1"/>
  <c r="G13" i="7"/>
  <c r="G12" i="7"/>
  <c r="E14" i="7"/>
  <c r="F14" i="7" l="1"/>
  <c r="E12" i="8" l="1"/>
  <c r="G14" i="2" l="1"/>
  <c r="F12" i="8" l="1"/>
  <c r="G11" i="8" l="1"/>
  <c r="G13" i="8" s="1"/>
  <c r="M11" i="7" l="1"/>
  <c r="G11" i="7" l="1"/>
</calcChain>
</file>

<file path=xl/sharedStrings.xml><?xml version="1.0" encoding="utf-8"?>
<sst xmlns="http://schemas.openxmlformats.org/spreadsheetml/2006/main" count="430" uniqueCount="151">
  <si>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</si>
  <si>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</si>
  <si>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</si>
  <si>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</si>
  <si>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</si>
  <si>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</si>
  <si>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</si>
  <si>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</si>
  <si>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</si>
  <si>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</si>
  <si>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</si>
  <si>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</si>
  <si>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</si>
  <si>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</si>
  <si>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</si>
  <si>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</si>
  <si>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</si>
  <si>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Técnico </t>
  </si>
  <si>
    <t xml:space="preserve">TOTAL </t>
  </si>
  <si>
    <t>TOTAL</t>
  </si>
  <si>
    <t>Jorge Moronta Pérez</t>
  </si>
  <si>
    <t xml:space="preserve">Jorge Moronta </t>
  </si>
  <si>
    <t>Amauris Castillo C</t>
  </si>
  <si>
    <t>Técnico</t>
  </si>
  <si>
    <t>tesoria 14,299,322.81</t>
  </si>
  <si>
    <t>nosotros 13,283,906.96</t>
  </si>
  <si>
    <t xml:space="preserve">tenemos de diferencia </t>
  </si>
  <si>
    <t>nosotros tenemos 1,361,500 de los cheques en transito</t>
  </si>
  <si>
    <t>que aun tesoria no a tomado.</t>
  </si>
  <si>
    <t>si a los 14,299,322.81 se le reta los cheques 1,361,500.</t>
  </si>
  <si>
    <t xml:space="preserve">queda 12,937,822.81. </t>
  </si>
  <si>
    <t>PARA BUSCAR DIFERENCIA ENTRE TESORIA Y CONTABILIDAD</t>
  </si>
  <si>
    <t>INGRESOS Y EGRESOS MES DE MARZO 2026</t>
  </si>
  <si>
    <t>Balance al 28/02/2026</t>
  </si>
  <si>
    <t>INGRESOS Y EGRESOS  MES DE MARZO 2026</t>
  </si>
  <si>
    <t>BALANCE AL 31 MARZO 2026 CUENTA ESPECIAL</t>
  </si>
  <si>
    <t>BALANCE AL 31 MARZO DE 2026 CUENTA RECURSOS PROPIOS (USD)</t>
  </si>
  <si>
    <t>BALANCE AL 31 DE MARZO 2026 CUENTA COLECTORA RECURSOS PROPIOS</t>
  </si>
  <si>
    <t>l</t>
  </si>
  <si>
    <t xml:space="preserve">INGRESO POR TRANSFERENCIA </t>
  </si>
  <si>
    <t>DEPÓSITO</t>
  </si>
  <si>
    <t>RENOV. DE REGISTRO DE REASEGURADOR NO RADICADO (CHEQUES)</t>
  </si>
  <si>
    <t>LOTE 032</t>
  </si>
  <si>
    <t xml:space="preserve">TARJETA DE CRÉDITO </t>
  </si>
  <si>
    <t>LOTE 093</t>
  </si>
  <si>
    <t>TARJETA DE CRÉDITO  (SANTIAGO)</t>
  </si>
  <si>
    <t>RETENCIÓN 2.5% DE COBRO TC</t>
  </si>
  <si>
    <t>RETENCIÓN 2.5% DE COBRO TC (SANTIAGO)</t>
  </si>
  <si>
    <t>COMISIÓN POR SERVICIOS (PAGO CARDNET)</t>
  </si>
  <si>
    <t xml:space="preserve">CARGOS POR TRANSFERENCIA EXTERIOR </t>
  </si>
  <si>
    <t>I</t>
  </si>
  <si>
    <t xml:space="preserve">I </t>
  </si>
  <si>
    <t>RENOV. DE LICENCIA  (CHEQUES)</t>
  </si>
  <si>
    <t>LOTR 033</t>
  </si>
  <si>
    <t>LOTE 094</t>
  </si>
  <si>
    <t xml:space="preserve">COMICION POR TRANSFERENCIA AL EXTERIOR </t>
  </si>
  <si>
    <t>LOTE 034</t>
  </si>
  <si>
    <t>LOTE 095</t>
  </si>
  <si>
    <t xml:space="preserve">YAFREYSI AQUINO MONTERO </t>
  </si>
  <si>
    <t>CARGOS BANCARIOS 0.15%, CHEQUES PAGADOS</t>
  </si>
  <si>
    <t>LOTE 035</t>
  </si>
  <si>
    <t xml:space="preserve">COMICION POR TRANSFERENCIA DE FONDOS </t>
  </si>
  <si>
    <t xml:space="preserve">FRANCISCO EDUARDO CAMPOS ÁLVAREZ </t>
  </si>
  <si>
    <r>
      <t xml:space="preserve">ELIANA PATRICIA DIAZ SÁNCHEZ    </t>
    </r>
    <r>
      <rPr>
        <b/>
        <sz val="11"/>
        <color theme="1"/>
        <rFont val="Calibri"/>
        <family val="2"/>
        <scheme val="minor"/>
      </rPr>
      <t>(NULO)</t>
    </r>
  </si>
  <si>
    <t xml:space="preserve">MAYRA VIOLETA HOLGUIN CASTILLO </t>
  </si>
  <si>
    <t xml:space="preserve">ELIANA PATRICIA DIAZ SÁNCHEZ    </t>
  </si>
  <si>
    <t>RENOV. RESEGURADORA</t>
  </si>
  <si>
    <t>LOTE 037</t>
  </si>
  <si>
    <t>LOTE 098</t>
  </si>
  <si>
    <t xml:space="preserve">COLECTOR DE  IMPUESTOS INTERNOS </t>
  </si>
  <si>
    <t>JULIO CÉSAR VALENTIN JIMINIÁN</t>
  </si>
  <si>
    <t xml:space="preserve">ADAGISA DE LOS SANTOS DE ABREU </t>
  </si>
  <si>
    <t>LOTE 038</t>
  </si>
  <si>
    <t>LOTE 099</t>
  </si>
  <si>
    <t>LIBR 220</t>
  </si>
  <si>
    <t>LIBR 222</t>
  </si>
  <si>
    <t>EXPEDICIÓ. DE LICENCIA</t>
  </si>
  <si>
    <t>LOTE 039</t>
  </si>
  <si>
    <t>LOTE 100</t>
  </si>
  <si>
    <t xml:space="preserve">LARISSA INMACULADA NOBLE ORTEGA </t>
  </si>
  <si>
    <r>
      <t>INGRESO POR CHEQUE ANULADO</t>
    </r>
    <r>
      <rPr>
        <b/>
        <sz val="11"/>
        <color theme="1"/>
        <rFont val="Calibri"/>
        <family val="2"/>
        <scheme val="minor"/>
      </rPr>
      <t xml:space="preserve"> #(058017)</t>
    </r>
  </si>
  <si>
    <t>RESOL. AJUSTADORES (CHEQUES)</t>
  </si>
  <si>
    <t>LOTE 040</t>
  </si>
  <si>
    <t>LOTE 101</t>
  </si>
  <si>
    <t>LIBR 234</t>
  </si>
  <si>
    <t>LOTE 041</t>
  </si>
  <si>
    <t>LOTE 102</t>
  </si>
  <si>
    <t>LOTE 042</t>
  </si>
  <si>
    <t>LOTE 103</t>
  </si>
  <si>
    <t>SUPERINTENDENCIA DE SEGUROS (CHEQUES)</t>
  </si>
  <si>
    <t>OFICINA DE COODINACIÓN PRESIDENCIAL</t>
  </si>
  <si>
    <t>LOTE 043</t>
  </si>
  <si>
    <t>LOTE 104</t>
  </si>
  <si>
    <t>LOTE 044</t>
  </si>
  <si>
    <t>LOTE 045</t>
  </si>
  <si>
    <t>LOTE 105</t>
  </si>
  <si>
    <r>
      <t>REINGRESO POR CHEQUE ANULADO (</t>
    </r>
    <r>
      <rPr>
        <b/>
        <sz val="11"/>
        <color theme="1"/>
        <rFont val="Calibri"/>
        <family val="2"/>
        <scheme val="minor"/>
      </rPr>
      <t>58021</t>
    </r>
    <r>
      <rPr>
        <sz val="11"/>
        <color theme="1"/>
        <rFont val="Calibri"/>
        <family val="2"/>
        <scheme val="minor"/>
      </rPr>
      <t>)</t>
    </r>
  </si>
  <si>
    <t>INGRESO ARRENDAMIENTO DEL SOLAR</t>
  </si>
  <si>
    <t>LOTE 046</t>
  </si>
  <si>
    <t>LOTE 106</t>
  </si>
  <si>
    <t xml:space="preserve">LILLIAN GISELLE BÁEZ UREÑA </t>
  </si>
  <si>
    <t>EDITORA ALFA &amp; OMEGA SRL</t>
  </si>
  <si>
    <t xml:space="preserve">COMICIÓN POR TRANSFERENCIA DE FONDOS </t>
  </si>
  <si>
    <t>LOTE 047</t>
  </si>
  <si>
    <t>LOTE 107</t>
  </si>
  <si>
    <t xml:space="preserve">AURA MASSIEL CRUZ UREÑA </t>
  </si>
  <si>
    <t xml:space="preserve">COMISIONES POR TRANSFERENCIA INTERNACIONALES </t>
  </si>
  <si>
    <t>RESOL. AJUSTADORES / RENOV. DE LICENCIA(CHEQUES)</t>
  </si>
  <si>
    <t>LOTE 048</t>
  </si>
  <si>
    <t>LOTE 108</t>
  </si>
  <si>
    <t>RENOV. DE REGISTRO DE REASEGURADOR (CHEQUES)</t>
  </si>
  <si>
    <t>LOTE 049</t>
  </si>
  <si>
    <t xml:space="preserve">JULIO CÉSAR VALENTÍN JIMINIÁN </t>
  </si>
  <si>
    <t>FRANCISCO EDUARDO CAMPOS ÁLVAREZ</t>
  </si>
  <si>
    <t>JORGE LUIS MORONTA PÉREZ</t>
  </si>
  <si>
    <t>RAFIEL ELISA VÁSQUEZ JAVIER</t>
  </si>
  <si>
    <t xml:space="preserve">JORGE LUIS CEBALLOS PIMENTEL </t>
  </si>
  <si>
    <t xml:space="preserve">VÍCTOR RAMÓN DÍAZ DELMONTE </t>
  </si>
  <si>
    <t>GLENN DAVIS FELIPE CASTRO</t>
  </si>
  <si>
    <t>ISAURA ISABEL PEÑALÓ MONTERO</t>
  </si>
  <si>
    <t>AMILCAR DEMETRIO CARRASCO RODRÍGUEZ</t>
  </si>
  <si>
    <t>JOSÉ EULALIO DE LA CRUZ FLORENTINO</t>
  </si>
  <si>
    <t>ELIANA PATRICIA DÍAZ SÁNCHEZ</t>
  </si>
  <si>
    <r>
      <t>MARTHA JOSEFINA PERALLÓN REYES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</si>
  <si>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ARNULFO RODRÍGUEZ VERAS</t>
  </si>
  <si>
    <t>ESTEFANY INDIRA PUJOLS CASTILLO</t>
  </si>
  <si>
    <t xml:space="preserve">ULISES GREGORIO BILLINI GÓNZALEZ </t>
  </si>
  <si>
    <t>NIDIA PAULINO VALDEZ DE VALERIO</t>
  </si>
  <si>
    <t>FERNANDO MANUEL BONILLA MENDOZA</t>
  </si>
  <si>
    <t>YULISA FRANCISCA ROZÓN ORTÍZ</t>
  </si>
  <si>
    <r>
      <t>YULISA FRANCISCA ROZÓN ORTÍZ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</si>
  <si>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JUAN ELIESER CLASE CRUZ </t>
  </si>
  <si>
    <t>DAVID AMILCAR ROMERO HERNÁNDEZ</t>
  </si>
  <si>
    <t xml:space="preserve">MARTHA JOSEFINA PERALLÓN REYES </t>
  </si>
  <si>
    <t>LOTE 050</t>
  </si>
  <si>
    <t>LOTE 109</t>
  </si>
  <si>
    <t>DÉBITO POR TRANSFERNCIA INTERNACIONAL OUR</t>
  </si>
  <si>
    <t>LOTE 051</t>
  </si>
  <si>
    <t>LOTE 110</t>
  </si>
  <si>
    <t>LOTE 052</t>
  </si>
  <si>
    <t>LOTE 111</t>
  </si>
  <si>
    <t>¿</t>
  </si>
  <si>
    <t>LOTE 053</t>
  </si>
  <si>
    <t>LOTE 112</t>
  </si>
  <si>
    <t xml:space="preserve">COMICION POR CARGO DE SERVICIOS REALIZADO POR EL SISTEMA </t>
  </si>
  <si>
    <t xml:space="preserve">DÉBITO POR TRANSFERNCIA </t>
  </si>
  <si>
    <t xml:space="preserve">                                                     _______________________________</t>
  </si>
  <si>
    <t>Amauris Castillo C.</t>
  </si>
  <si>
    <t>SUPERINTENDENCIA DE SEGUROS (HORAS EXTRAS ENERO)</t>
  </si>
  <si>
    <t>SUPERINTENDENCIA DE SEGUROS (VACACIONES NO DISFRUTADAS)</t>
  </si>
  <si>
    <t>SUPERINTENDENCIA DE SEGUROS (PRESTACIONES ECONÓMICAS)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</si>
</sst>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0" fontId="0" fillId="4" borderId="1" xfId="0" applyFill="1" applyBorder="1" applyAlignment="1">
      <alignment horizontal="center" wrapText="1"/>
    </xf>
    <xf numFmtId="43" fontId="0" fillId="4" borderId="0" xfId="1" applyFont="1" applyFill="1" applyBorder="1"/>
    <xf numFmtId="4" fontId="0" fillId="4" borderId="0" xfId="0" applyNumberFormat="1" applyFill="1"/>
    <xf numFmtId="43" fontId="6" fillId="0" borderId="3" xfId="1" applyFont="1" applyBorder="1"/>
    <xf numFmtId="0" fontId="0" fillId="4" borderId="1" xfId="0" applyFill="1" applyBorder="1" applyAlignment="1">
      <alignment horizontal="left" wrapText="1"/>
    </xf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6" fillId="4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14" fontId="6" fillId="0" borderId="0" xfId="0" applyNumberFormat="1" applyFont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  <xf numFmtId="43" fontId="6" fillId="3" borderId="3" xfId="1" applyFont="1" applyFill="1" applyBorder="1"/>
    <xf numFmtId="43" fontId="6" fillId="4" borderId="0" xfId="0" applyNumberFormat="1" applyFont="1" applyFill="1" applyBorder="1"/>
    <xf numFmtId="43" fontId="6" fillId="3" borderId="3" xfId="0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33"/>
  <sheetViews>
    <sheetView view="pageBreakPreview" topLeftCell="A188" zoomScale="60" zoomScaleNormal="100" workbookViewId="0">
      <selection activeCell="G223" sqref="G223"/>
    </sheetView>
  </sheetViews>
  <sheetFormatPr baseColWidth="10" defaultRowHeight="14.4" x14ac:dyDescent="0.3"/>
  <cols>
    <col min="1" max="1" width="0.44140625" customWidth="1"/>
    <col min="2" max="2" width="12.8867187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1" spans="1:9" x14ac:dyDescent="0.3">
      <c r="G1" s="53"/>
    </row>
    <row r="9" spans="1:9" ht="18" x14ac:dyDescent="0.35">
      <c r="A9" s="60" t="s">
        <v>3</v>
      </c>
      <c r="B9" s="60"/>
      <c r="C9" s="60"/>
      <c r="D9" s="60"/>
      <c r="E9" s="60"/>
      <c r="F9" s="60"/>
      <c r="G9" s="60"/>
    </row>
    <row r="10" spans="1:9" s="2" customFormat="1" ht="18" x14ac:dyDescent="0.35">
      <c r="A10" s="60" t="s">
        <v>32</v>
      </c>
      <c r="B10" s="60"/>
      <c r="C10" s="60"/>
      <c r="D10" s="60"/>
      <c r="E10" s="60"/>
      <c r="F10" s="60"/>
      <c r="G10" s="60"/>
    </row>
    <row r="11" spans="1:9" s="2" customFormat="1" ht="15" thickBot="1" x14ac:dyDescent="0.35">
      <c r="A11"/>
      <c r="B11"/>
      <c r="C11"/>
      <c r="D11"/>
      <c r="E11"/>
      <c r="F11"/>
      <c r="G11" s="13" t="s">
        <v>9</v>
      </c>
    </row>
    <row r="12" spans="1:9" s="2" customFormat="1" ht="15.6" x14ac:dyDescent="0.3">
      <c r="A12"/>
      <c r="B12" s="3" t="s">
        <v>1</v>
      </c>
      <c r="C12" s="4" t="s">
        <v>2</v>
      </c>
      <c r="D12" s="4" t="s">
        <v>12</v>
      </c>
      <c r="E12" s="4" t="s">
        <v>13</v>
      </c>
      <c r="F12" s="4" t="s">
        <v>14</v>
      </c>
      <c r="G12" s="5" t="s">
        <v>4</v>
      </c>
    </row>
    <row r="13" spans="1:9" s="2" customFormat="1" ht="15.6" x14ac:dyDescent="0.3">
      <c r="B13" s="26"/>
      <c r="C13" s="7"/>
      <c r="D13" s="7" t="s">
        <v>33</v>
      </c>
      <c r="E13" s="55"/>
      <c r="F13" s="7"/>
      <c r="G13" s="54">
        <v>28398354.690000001</v>
      </c>
      <c r="H13" s="53"/>
    </row>
    <row r="14" spans="1:9" s="2" customFormat="1" ht="15.6" x14ac:dyDescent="0.3">
      <c r="B14" s="15">
        <v>46083</v>
      </c>
      <c r="C14" s="6" t="s">
        <v>38</v>
      </c>
      <c r="D14" s="1" t="s">
        <v>39</v>
      </c>
      <c r="E14" s="19"/>
      <c r="F14" s="19">
        <v>27068.94</v>
      </c>
      <c r="G14" s="14">
        <f>G13+F14-E14</f>
        <v>28425423.630000003</v>
      </c>
      <c r="I14" s="32"/>
    </row>
    <row r="15" spans="1:9" s="24" customFormat="1" ht="15.6" x14ac:dyDescent="0.3">
      <c r="A15" s="2"/>
      <c r="B15" s="25">
        <v>46083</v>
      </c>
      <c r="C15" s="18" t="s">
        <v>38</v>
      </c>
      <c r="D15" s="22" t="s">
        <v>40</v>
      </c>
      <c r="E15" s="19"/>
      <c r="F15" s="19">
        <v>1000</v>
      </c>
      <c r="G15" s="14">
        <f t="shared" ref="G15:G78" si="0">G14+F15-E15</f>
        <v>28426423.630000003</v>
      </c>
      <c r="H15" s="28"/>
      <c r="I15" s="48"/>
    </row>
    <row r="16" spans="1:9" s="24" customFormat="1" ht="15.6" x14ac:dyDescent="0.3">
      <c r="A16" s="2"/>
      <c r="B16" s="25">
        <v>46083</v>
      </c>
      <c r="C16" s="18">
        <v>47346</v>
      </c>
      <c r="D16" s="22" t="s">
        <v>41</v>
      </c>
      <c r="E16" s="19"/>
      <c r="F16" s="19">
        <v>100000</v>
      </c>
      <c r="G16" s="14">
        <f t="shared" si="0"/>
        <v>28526423.630000003</v>
      </c>
      <c r="H16" s="28"/>
      <c r="I16" s="48"/>
    </row>
    <row r="17" spans="1:11" s="24" customFormat="1" ht="15.6" x14ac:dyDescent="0.3">
      <c r="A17" s="2"/>
      <c r="B17" s="25">
        <v>46083</v>
      </c>
      <c r="C17" s="18" t="s">
        <v>42</v>
      </c>
      <c r="D17" s="22" t="s">
        <v>43</v>
      </c>
      <c r="E17" s="19"/>
      <c r="F17" s="19">
        <v>60000</v>
      </c>
      <c r="G17" s="14">
        <f t="shared" si="0"/>
        <v>28586423.630000003</v>
      </c>
      <c r="H17" s="28"/>
      <c r="I17" s="48"/>
    </row>
    <row r="18" spans="1:11" s="24" customFormat="1" ht="15.6" x14ac:dyDescent="0.3">
      <c r="A18" s="2"/>
      <c r="B18" s="25">
        <v>46083</v>
      </c>
      <c r="C18" s="18" t="s">
        <v>44</v>
      </c>
      <c r="D18" s="22" t="s">
        <v>45</v>
      </c>
      <c r="E18" s="19"/>
      <c r="F18" s="19">
        <v>2000</v>
      </c>
      <c r="G18" s="14">
        <f t="shared" si="0"/>
        <v>28588423.630000003</v>
      </c>
      <c r="H18" s="28"/>
      <c r="I18" s="48"/>
    </row>
    <row r="19" spans="1:11" s="24" customFormat="1" ht="15.6" x14ac:dyDescent="0.3">
      <c r="A19" s="2"/>
      <c r="B19" s="25">
        <v>46083</v>
      </c>
      <c r="C19" s="18" t="s">
        <v>38</v>
      </c>
      <c r="D19" s="1" t="s">
        <v>46</v>
      </c>
      <c r="E19" s="19">
        <v>1725</v>
      </c>
      <c r="F19" s="19"/>
      <c r="G19" s="14">
        <f t="shared" si="0"/>
        <v>28586698.630000003</v>
      </c>
      <c r="H19" s="28"/>
      <c r="I19" s="48"/>
    </row>
    <row r="20" spans="1:11" s="24" customFormat="1" ht="15.6" x14ac:dyDescent="0.3">
      <c r="B20" s="25">
        <v>46083</v>
      </c>
      <c r="C20" s="18" t="s">
        <v>38</v>
      </c>
      <c r="D20" s="1" t="s">
        <v>47</v>
      </c>
      <c r="E20" s="19">
        <v>162.5</v>
      </c>
      <c r="F20" s="19"/>
      <c r="G20" s="14">
        <f t="shared" si="0"/>
        <v>28586536.130000003</v>
      </c>
      <c r="I20" s="48"/>
    </row>
    <row r="21" spans="1:11" s="24" customFormat="1" ht="15.6" x14ac:dyDescent="0.3">
      <c r="B21" s="25">
        <v>46083</v>
      </c>
      <c r="C21" s="18" t="s">
        <v>38</v>
      </c>
      <c r="D21" s="22" t="s">
        <v>48</v>
      </c>
      <c r="E21" s="19">
        <v>2350</v>
      </c>
      <c r="F21" s="19"/>
      <c r="G21" s="14">
        <f t="shared" si="0"/>
        <v>28584186.130000003</v>
      </c>
      <c r="I21" s="48"/>
    </row>
    <row r="22" spans="1:11" s="24" customFormat="1" ht="15.6" x14ac:dyDescent="0.3">
      <c r="B22" s="25">
        <v>46083</v>
      </c>
      <c r="C22" s="18" t="s">
        <v>38</v>
      </c>
      <c r="D22" s="51" t="s">
        <v>49</v>
      </c>
      <c r="E22" s="19">
        <v>414.4</v>
      </c>
      <c r="F22" s="19"/>
      <c r="G22" s="14">
        <f t="shared" si="0"/>
        <v>28583771.730000004</v>
      </c>
      <c r="I22" s="48"/>
    </row>
    <row r="23" spans="1:11" s="24" customFormat="1" ht="15.6" x14ac:dyDescent="0.3">
      <c r="B23" s="25">
        <v>46084</v>
      </c>
      <c r="C23" s="18" t="s">
        <v>50</v>
      </c>
      <c r="D23" s="1" t="s">
        <v>39</v>
      </c>
      <c r="E23" s="19"/>
      <c r="F23" s="19">
        <v>114166.86</v>
      </c>
      <c r="G23" s="14">
        <f t="shared" si="0"/>
        <v>28697938.590000004</v>
      </c>
      <c r="I23" s="48"/>
    </row>
    <row r="24" spans="1:11" s="24" customFormat="1" ht="15.6" x14ac:dyDescent="0.3">
      <c r="B24" s="25">
        <v>46084</v>
      </c>
      <c r="C24" s="18" t="s">
        <v>51</v>
      </c>
      <c r="D24" s="22" t="s">
        <v>40</v>
      </c>
      <c r="E24" s="19"/>
      <c r="F24" s="19">
        <v>10000</v>
      </c>
      <c r="G24" s="14">
        <f t="shared" si="0"/>
        <v>28707938.590000004</v>
      </c>
      <c r="I24" s="48"/>
    </row>
    <row r="25" spans="1:11" s="24" customFormat="1" ht="15.6" x14ac:dyDescent="0.3">
      <c r="B25" s="25">
        <v>46084</v>
      </c>
      <c r="C25" s="18">
        <v>126509</v>
      </c>
      <c r="D25" s="22" t="s">
        <v>52</v>
      </c>
      <c r="E25" s="19"/>
      <c r="F25" s="19">
        <v>131100</v>
      </c>
      <c r="G25" s="14">
        <f t="shared" si="0"/>
        <v>28839038.590000004</v>
      </c>
      <c r="I25" s="48"/>
      <c r="J25" s="32"/>
    </row>
    <row r="26" spans="1:11" s="24" customFormat="1" ht="15.6" x14ac:dyDescent="0.3">
      <c r="B26" s="25">
        <v>46084</v>
      </c>
      <c r="C26" s="18" t="s">
        <v>53</v>
      </c>
      <c r="D26" s="22" t="s">
        <v>43</v>
      </c>
      <c r="E26" s="19"/>
      <c r="F26" s="19">
        <v>177000</v>
      </c>
      <c r="G26" s="14">
        <f t="shared" si="0"/>
        <v>29016038.590000004</v>
      </c>
      <c r="I26" s="48"/>
      <c r="K26" s="35"/>
    </row>
    <row r="27" spans="1:11" s="24" customFormat="1" ht="14.25" customHeight="1" x14ac:dyDescent="0.3">
      <c r="B27" s="25">
        <v>46084</v>
      </c>
      <c r="C27" s="18" t="s">
        <v>54</v>
      </c>
      <c r="D27" s="22" t="s">
        <v>45</v>
      </c>
      <c r="E27" s="19"/>
      <c r="F27" s="19">
        <v>9000</v>
      </c>
      <c r="G27" s="14">
        <f t="shared" si="0"/>
        <v>29025038.590000004</v>
      </c>
      <c r="I27" s="48"/>
    </row>
    <row r="28" spans="1:11" s="24" customFormat="1" ht="14.25" customHeight="1" x14ac:dyDescent="0.3">
      <c r="B28" s="25">
        <v>46084</v>
      </c>
      <c r="C28" s="18" t="s">
        <v>50</v>
      </c>
      <c r="D28" s="22" t="s">
        <v>55</v>
      </c>
      <c r="E28" s="19">
        <v>414.4</v>
      </c>
      <c r="F28" s="19"/>
      <c r="G28" s="14">
        <f t="shared" si="0"/>
        <v>29024624.190000005</v>
      </c>
      <c r="I28" s="48"/>
    </row>
    <row r="29" spans="1:11" s="24" customFormat="1" ht="15.6" x14ac:dyDescent="0.3">
      <c r="B29" s="25">
        <v>46084</v>
      </c>
      <c r="C29" s="18" t="s">
        <v>50</v>
      </c>
      <c r="D29" s="1" t="s">
        <v>46</v>
      </c>
      <c r="E29" s="19">
        <v>1500</v>
      </c>
      <c r="F29" s="19"/>
      <c r="G29" s="14">
        <f t="shared" si="0"/>
        <v>29023124.190000005</v>
      </c>
      <c r="I29" s="48"/>
    </row>
    <row r="30" spans="1:11" s="24" customFormat="1" ht="15.6" x14ac:dyDescent="0.3">
      <c r="B30" s="25">
        <v>46084</v>
      </c>
      <c r="C30" s="18" t="s">
        <v>50</v>
      </c>
      <c r="D30" s="1" t="s">
        <v>47</v>
      </c>
      <c r="E30" s="19">
        <v>50</v>
      </c>
      <c r="F30" s="19"/>
      <c r="G30" s="14">
        <f t="shared" si="0"/>
        <v>29023074.190000005</v>
      </c>
      <c r="I30" s="48"/>
    </row>
    <row r="31" spans="1:11" s="24" customFormat="1" ht="15.6" x14ac:dyDescent="0.3">
      <c r="B31" s="25">
        <v>46085</v>
      </c>
      <c r="C31" s="18" t="s">
        <v>50</v>
      </c>
      <c r="D31" s="1" t="s">
        <v>39</v>
      </c>
      <c r="E31" s="19"/>
      <c r="F31" s="19">
        <v>108000</v>
      </c>
      <c r="G31" s="14">
        <f t="shared" si="0"/>
        <v>29131074.190000005</v>
      </c>
      <c r="I31" s="48"/>
    </row>
    <row r="32" spans="1:11" s="24" customFormat="1" ht="15.6" x14ac:dyDescent="0.3">
      <c r="B32" s="25">
        <v>46085</v>
      </c>
      <c r="C32" s="18" t="s">
        <v>50</v>
      </c>
      <c r="D32" s="22" t="s">
        <v>40</v>
      </c>
      <c r="E32" s="19"/>
      <c r="F32" s="19">
        <v>5000</v>
      </c>
      <c r="G32" s="14">
        <f t="shared" si="0"/>
        <v>29136074.190000005</v>
      </c>
      <c r="I32" s="48"/>
    </row>
    <row r="33" spans="2:11" s="24" customFormat="1" ht="15.6" x14ac:dyDescent="0.3">
      <c r="B33" s="25">
        <v>46085</v>
      </c>
      <c r="C33" s="18" t="s">
        <v>56</v>
      </c>
      <c r="D33" s="22" t="s">
        <v>43</v>
      </c>
      <c r="E33" s="19"/>
      <c r="F33" s="19">
        <v>14000</v>
      </c>
      <c r="G33" s="14">
        <f t="shared" si="0"/>
        <v>29150074.190000005</v>
      </c>
      <c r="I33" s="48"/>
    </row>
    <row r="34" spans="2:11" s="24" customFormat="1" ht="15.6" x14ac:dyDescent="0.3">
      <c r="B34" s="25">
        <v>46085</v>
      </c>
      <c r="C34" s="18" t="s">
        <v>57</v>
      </c>
      <c r="D34" s="22" t="s">
        <v>45</v>
      </c>
      <c r="E34" s="19"/>
      <c r="F34" s="19">
        <v>4000</v>
      </c>
      <c r="G34" s="14">
        <f t="shared" si="0"/>
        <v>29154074.190000005</v>
      </c>
      <c r="I34" s="48"/>
    </row>
    <row r="35" spans="2:11" s="24" customFormat="1" ht="15.6" x14ac:dyDescent="0.3">
      <c r="B35" s="25">
        <v>46085</v>
      </c>
      <c r="C35" s="18">
        <v>58010</v>
      </c>
      <c r="D35" s="1" t="s">
        <v>58</v>
      </c>
      <c r="E35" s="19">
        <v>10000</v>
      </c>
      <c r="F35" s="19"/>
      <c r="G35" s="14">
        <f t="shared" si="0"/>
        <v>29144074.190000005</v>
      </c>
      <c r="I35" s="48"/>
      <c r="K35" s="28"/>
    </row>
    <row r="36" spans="2:11" s="24" customFormat="1" ht="15.6" x14ac:dyDescent="0.3">
      <c r="B36" s="25">
        <v>46085</v>
      </c>
      <c r="C36" s="18" t="s">
        <v>50</v>
      </c>
      <c r="D36" s="1" t="s">
        <v>46</v>
      </c>
      <c r="E36" s="19">
        <v>4425</v>
      </c>
      <c r="F36" s="19"/>
      <c r="G36" s="14">
        <f t="shared" si="0"/>
        <v>29139649.190000005</v>
      </c>
      <c r="I36" s="48"/>
      <c r="K36" s="28"/>
    </row>
    <row r="37" spans="2:11" s="24" customFormat="1" ht="15.6" x14ac:dyDescent="0.3">
      <c r="B37" s="25">
        <v>46085</v>
      </c>
      <c r="C37" s="18" t="s">
        <v>50</v>
      </c>
      <c r="D37" s="1" t="s">
        <v>47</v>
      </c>
      <c r="E37" s="19">
        <v>225</v>
      </c>
      <c r="F37" s="19"/>
      <c r="G37" s="14">
        <f t="shared" si="0"/>
        <v>29139424.190000005</v>
      </c>
      <c r="I37" s="48"/>
      <c r="J37" s="29"/>
    </row>
    <row r="38" spans="2:11" s="24" customFormat="1" ht="15.6" x14ac:dyDescent="0.3">
      <c r="B38" s="25">
        <v>46085</v>
      </c>
      <c r="C38" s="18" t="s">
        <v>50</v>
      </c>
      <c r="D38" s="23" t="s">
        <v>59</v>
      </c>
      <c r="E38" s="19">
        <v>120.22</v>
      </c>
      <c r="F38" s="19"/>
      <c r="G38" s="14">
        <f t="shared" si="0"/>
        <v>29139303.970000006</v>
      </c>
      <c r="I38" s="48"/>
    </row>
    <row r="39" spans="2:11" s="24" customFormat="1" ht="15.6" x14ac:dyDescent="0.3">
      <c r="B39" s="25">
        <v>46086</v>
      </c>
      <c r="C39" s="18" t="s">
        <v>50</v>
      </c>
      <c r="D39" s="1" t="s">
        <v>39</v>
      </c>
      <c r="E39" s="19"/>
      <c r="F39" s="19">
        <v>102750.2</v>
      </c>
      <c r="G39" s="14">
        <f t="shared" si="0"/>
        <v>29242054.170000006</v>
      </c>
      <c r="I39" s="48"/>
    </row>
    <row r="40" spans="2:11" s="24" customFormat="1" ht="15.6" x14ac:dyDescent="0.3">
      <c r="B40" s="25">
        <v>46086</v>
      </c>
      <c r="C40" s="18" t="s">
        <v>50</v>
      </c>
      <c r="D40" s="22" t="s">
        <v>40</v>
      </c>
      <c r="E40" s="19"/>
      <c r="F40" s="19">
        <v>24000</v>
      </c>
      <c r="G40" s="14">
        <f t="shared" si="0"/>
        <v>29266054.170000006</v>
      </c>
      <c r="I40" s="48"/>
    </row>
    <row r="41" spans="2:11" s="24" customFormat="1" ht="15.6" x14ac:dyDescent="0.3">
      <c r="B41" s="25">
        <v>46086</v>
      </c>
      <c r="C41" s="18" t="s">
        <v>60</v>
      </c>
      <c r="D41" s="22" t="s">
        <v>43</v>
      </c>
      <c r="E41" s="19"/>
      <c r="F41" s="19">
        <v>21000</v>
      </c>
      <c r="G41" s="14">
        <f t="shared" si="0"/>
        <v>29287054.170000006</v>
      </c>
      <c r="I41" s="48"/>
      <c r="J41" s="29"/>
    </row>
    <row r="42" spans="2:11" s="24" customFormat="1" ht="15.6" x14ac:dyDescent="0.3">
      <c r="B42" s="25">
        <v>46086</v>
      </c>
      <c r="C42" s="18" t="s">
        <v>57</v>
      </c>
      <c r="D42" s="22" t="s">
        <v>45</v>
      </c>
      <c r="E42" s="19"/>
      <c r="F42" s="19">
        <v>11000</v>
      </c>
      <c r="G42" s="14">
        <f t="shared" si="0"/>
        <v>29298054.170000006</v>
      </c>
      <c r="I42" s="48"/>
      <c r="J42" s="29"/>
    </row>
    <row r="43" spans="2:11" s="24" customFormat="1" ht="15.6" x14ac:dyDescent="0.3">
      <c r="B43" s="25">
        <v>46086</v>
      </c>
      <c r="C43" s="18" t="s">
        <v>50</v>
      </c>
      <c r="D43" s="1" t="s">
        <v>46</v>
      </c>
      <c r="E43" s="19">
        <v>350</v>
      </c>
      <c r="F43" s="19"/>
      <c r="G43" s="14">
        <f t="shared" si="0"/>
        <v>29297704.170000006</v>
      </c>
      <c r="I43" s="48"/>
    </row>
    <row r="44" spans="2:11" s="24" customFormat="1" ht="15.6" x14ac:dyDescent="0.3">
      <c r="B44" s="25">
        <v>46086</v>
      </c>
      <c r="C44" s="18" t="s">
        <v>50</v>
      </c>
      <c r="D44" s="1" t="s">
        <v>47</v>
      </c>
      <c r="E44" s="19">
        <v>100</v>
      </c>
      <c r="F44" s="19"/>
      <c r="G44" s="14">
        <f t="shared" si="0"/>
        <v>29297604.170000006</v>
      </c>
      <c r="I44" s="48"/>
    </row>
    <row r="45" spans="2:11" s="24" customFormat="1" ht="15.6" x14ac:dyDescent="0.3">
      <c r="B45" s="25">
        <v>46086</v>
      </c>
      <c r="C45" s="18" t="s">
        <v>50</v>
      </c>
      <c r="D45" s="23" t="s">
        <v>59</v>
      </c>
      <c r="E45" s="19">
        <v>713.25</v>
      </c>
      <c r="F45" s="19"/>
      <c r="G45" s="14">
        <f t="shared" si="0"/>
        <v>29296890.920000006</v>
      </c>
      <c r="I45" s="28"/>
    </row>
    <row r="46" spans="2:11" s="24" customFormat="1" ht="15.6" x14ac:dyDescent="0.3">
      <c r="B46" s="25">
        <v>46086</v>
      </c>
      <c r="C46" s="18" t="s">
        <v>50</v>
      </c>
      <c r="D46" s="1" t="s">
        <v>61</v>
      </c>
      <c r="E46" s="19">
        <v>414.75</v>
      </c>
      <c r="F46" s="19"/>
      <c r="G46" s="14">
        <f t="shared" si="0"/>
        <v>29296476.170000006</v>
      </c>
      <c r="I46" s="29"/>
    </row>
    <row r="47" spans="2:11" s="24" customFormat="1" ht="15.6" x14ac:dyDescent="0.3">
      <c r="B47" s="25">
        <v>46087</v>
      </c>
      <c r="C47" s="18" t="s">
        <v>51</v>
      </c>
      <c r="D47" s="22" t="s">
        <v>40</v>
      </c>
      <c r="E47" s="19"/>
      <c r="F47" s="19">
        <v>24000</v>
      </c>
      <c r="G47" s="14">
        <f t="shared" si="0"/>
        <v>29320476.170000006</v>
      </c>
      <c r="I47" s="29"/>
    </row>
    <row r="48" spans="2:11" s="24" customFormat="1" ht="15.6" x14ac:dyDescent="0.3">
      <c r="B48" s="25">
        <v>46087</v>
      </c>
      <c r="C48" s="18" t="s">
        <v>50</v>
      </c>
      <c r="D48" s="22" t="s">
        <v>43</v>
      </c>
      <c r="E48" s="19"/>
      <c r="F48" s="19">
        <v>39000</v>
      </c>
      <c r="G48" s="14">
        <f t="shared" si="0"/>
        <v>29359476.170000006</v>
      </c>
    </row>
    <row r="49" spans="2:12" s="24" customFormat="1" ht="15.6" x14ac:dyDescent="0.3">
      <c r="B49" s="25">
        <v>46087</v>
      </c>
      <c r="C49" s="18" t="s">
        <v>50</v>
      </c>
      <c r="D49" s="22" t="s">
        <v>45</v>
      </c>
      <c r="E49" s="19"/>
      <c r="F49" s="19">
        <v>8000</v>
      </c>
      <c r="G49" s="14">
        <f t="shared" si="0"/>
        <v>29367476.170000006</v>
      </c>
    </row>
    <row r="50" spans="2:12" s="24" customFormat="1" ht="15.6" x14ac:dyDescent="0.3">
      <c r="B50" s="25">
        <v>46087</v>
      </c>
      <c r="C50" s="18">
        <v>58011</v>
      </c>
      <c r="D50" s="1" t="s">
        <v>62</v>
      </c>
      <c r="E50" s="19">
        <v>73616.850000000006</v>
      </c>
      <c r="F50" s="19"/>
      <c r="G50" s="14">
        <f t="shared" si="0"/>
        <v>29293859.320000004</v>
      </c>
      <c r="I50" s="28"/>
    </row>
    <row r="51" spans="2:12" s="24" customFormat="1" ht="15.6" x14ac:dyDescent="0.3">
      <c r="B51" s="25">
        <v>46087</v>
      </c>
      <c r="C51" s="18">
        <v>58012</v>
      </c>
      <c r="D51" s="22" t="s">
        <v>63</v>
      </c>
      <c r="E51" s="19"/>
      <c r="F51" s="19"/>
      <c r="G51" s="14">
        <f t="shared" si="0"/>
        <v>29293859.320000004</v>
      </c>
    </row>
    <row r="52" spans="2:12" s="24" customFormat="1" ht="15.6" x14ac:dyDescent="0.3">
      <c r="B52" s="25">
        <v>46087</v>
      </c>
      <c r="C52" s="18">
        <v>58013</v>
      </c>
      <c r="D52" s="23" t="s">
        <v>64</v>
      </c>
      <c r="E52" s="19">
        <v>1662.5</v>
      </c>
      <c r="F52" s="19"/>
      <c r="G52" s="14">
        <f t="shared" si="0"/>
        <v>29292196.820000004</v>
      </c>
      <c r="I52" s="29"/>
      <c r="J52" s="29"/>
    </row>
    <row r="53" spans="2:12" s="24" customFormat="1" ht="15.6" x14ac:dyDescent="0.3">
      <c r="B53" s="25">
        <v>46087</v>
      </c>
      <c r="C53" s="18">
        <v>58014</v>
      </c>
      <c r="D53" s="22" t="s">
        <v>65</v>
      </c>
      <c r="E53" s="19">
        <v>40898.25</v>
      </c>
      <c r="F53" s="19"/>
      <c r="G53" s="14">
        <f t="shared" si="0"/>
        <v>29251298.570000004</v>
      </c>
    </row>
    <row r="54" spans="2:12" s="24" customFormat="1" ht="15.6" x14ac:dyDescent="0.3">
      <c r="B54" s="25">
        <v>46087</v>
      </c>
      <c r="C54" s="18" t="s">
        <v>50</v>
      </c>
      <c r="D54" s="1" t="s">
        <v>47</v>
      </c>
      <c r="E54" s="19">
        <v>275</v>
      </c>
      <c r="F54" s="19"/>
      <c r="G54" s="14">
        <f t="shared" si="0"/>
        <v>29251023.570000004</v>
      </c>
    </row>
    <row r="55" spans="2:12" s="24" customFormat="1" ht="15.6" x14ac:dyDescent="0.3">
      <c r="B55" s="25">
        <v>46087</v>
      </c>
      <c r="C55" s="18" t="s">
        <v>50</v>
      </c>
      <c r="D55" s="23" t="s">
        <v>59</v>
      </c>
      <c r="E55" s="19">
        <v>848.55</v>
      </c>
      <c r="F55" s="19"/>
      <c r="G55" s="14">
        <f t="shared" si="0"/>
        <v>29250175.020000003</v>
      </c>
    </row>
    <row r="56" spans="2:12" s="24" customFormat="1" ht="15.6" x14ac:dyDescent="0.3">
      <c r="B56" s="25">
        <v>46090</v>
      </c>
      <c r="C56" s="18" t="s">
        <v>50</v>
      </c>
      <c r="D56" s="1" t="s">
        <v>39</v>
      </c>
      <c r="E56" s="19"/>
      <c r="F56" s="19">
        <v>1500</v>
      </c>
      <c r="G56" s="14">
        <f t="shared" si="0"/>
        <v>29251675.020000003</v>
      </c>
    </row>
    <row r="57" spans="2:12" s="24" customFormat="1" ht="15.6" x14ac:dyDescent="0.3">
      <c r="B57" s="25">
        <v>46090</v>
      </c>
      <c r="C57" s="18" t="s">
        <v>50</v>
      </c>
      <c r="D57" s="22" t="s">
        <v>40</v>
      </c>
      <c r="E57" s="19"/>
      <c r="F57" s="19">
        <v>3500</v>
      </c>
      <c r="G57" s="14">
        <f t="shared" si="0"/>
        <v>29255175.020000003</v>
      </c>
      <c r="I57" s="29"/>
    </row>
    <row r="58" spans="2:12" s="24" customFormat="1" ht="15.6" x14ac:dyDescent="0.3">
      <c r="B58" s="25">
        <v>46090</v>
      </c>
      <c r="C58" s="18">
        <v>11440199</v>
      </c>
      <c r="D58" s="22" t="s">
        <v>66</v>
      </c>
      <c r="E58" s="19"/>
      <c r="F58" s="19">
        <v>100000</v>
      </c>
      <c r="G58" s="14">
        <f t="shared" si="0"/>
        <v>29355175.020000003</v>
      </c>
    </row>
    <row r="59" spans="2:12" s="24" customFormat="1" ht="15.6" x14ac:dyDescent="0.3">
      <c r="B59" s="25">
        <v>46090</v>
      </c>
      <c r="C59" s="18" t="s">
        <v>67</v>
      </c>
      <c r="D59" s="22" t="s">
        <v>43</v>
      </c>
      <c r="E59" s="19"/>
      <c r="F59" s="19">
        <v>35000</v>
      </c>
      <c r="G59" s="14">
        <f t="shared" si="0"/>
        <v>29390175.020000003</v>
      </c>
      <c r="I59" s="33"/>
      <c r="L59" s="28"/>
    </row>
    <row r="60" spans="2:12" s="24" customFormat="1" ht="15.6" x14ac:dyDescent="0.3">
      <c r="B60" s="25">
        <v>46090</v>
      </c>
      <c r="C60" s="18" t="s">
        <v>68</v>
      </c>
      <c r="D60" s="22" t="s">
        <v>45</v>
      </c>
      <c r="E60" s="19"/>
      <c r="F60" s="19">
        <v>1000</v>
      </c>
      <c r="G60" s="14">
        <f t="shared" si="0"/>
        <v>29391175.020000003</v>
      </c>
    </row>
    <row r="61" spans="2:12" s="24" customFormat="1" ht="15.6" x14ac:dyDescent="0.3">
      <c r="B61" s="25">
        <v>46090</v>
      </c>
      <c r="C61" s="18">
        <v>58015</v>
      </c>
      <c r="D61" s="1" t="s">
        <v>69</v>
      </c>
      <c r="E61" s="19">
        <v>1260</v>
      </c>
      <c r="F61" s="19"/>
      <c r="G61" s="14">
        <f t="shared" si="0"/>
        <v>29389915.020000003</v>
      </c>
    </row>
    <row r="62" spans="2:12" s="24" customFormat="1" ht="15.6" x14ac:dyDescent="0.3">
      <c r="B62" s="25">
        <v>46090</v>
      </c>
      <c r="C62" s="18">
        <v>58016</v>
      </c>
      <c r="D62" s="1" t="s">
        <v>69</v>
      </c>
      <c r="E62" s="19">
        <v>700</v>
      </c>
      <c r="F62" s="19"/>
      <c r="G62" s="14">
        <f t="shared" si="0"/>
        <v>29389215.020000003</v>
      </c>
    </row>
    <row r="63" spans="2:12" s="24" customFormat="1" ht="15.6" x14ac:dyDescent="0.3">
      <c r="B63" s="25">
        <v>46090</v>
      </c>
      <c r="C63" s="18">
        <v>58017</v>
      </c>
      <c r="D63" s="23" t="s">
        <v>70</v>
      </c>
      <c r="E63" s="19">
        <v>48542.37</v>
      </c>
      <c r="F63" s="19"/>
      <c r="G63" s="14">
        <f t="shared" si="0"/>
        <v>29340672.650000002</v>
      </c>
    </row>
    <row r="64" spans="2:12" s="24" customFormat="1" ht="15.6" x14ac:dyDescent="0.3">
      <c r="B64" s="25">
        <v>46090</v>
      </c>
      <c r="C64" s="18">
        <v>58018</v>
      </c>
      <c r="D64" s="1" t="s">
        <v>71</v>
      </c>
      <c r="E64" s="19">
        <v>116257.35</v>
      </c>
      <c r="F64" s="19"/>
      <c r="G64" s="14">
        <f t="shared" si="0"/>
        <v>29224415.300000001</v>
      </c>
    </row>
    <row r="65" spans="2:11" s="24" customFormat="1" ht="15.6" x14ac:dyDescent="0.3">
      <c r="B65" s="25">
        <v>46090</v>
      </c>
      <c r="C65" s="18" t="s">
        <v>50</v>
      </c>
      <c r="D65" s="1" t="s">
        <v>46</v>
      </c>
      <c r="E65" s="19">
        <v>1500</v>
      </c>
      <c r="F65" s="19"/>
      <c r="G65" s="14">
        <f t="shared" si="0"/>
        <v>29222915.300000001</v>
      </c>
    </row>
    <row r="66" spans="2:11" s="24" customFormat="1" ht="15.6" x14ac:dyDescent="0.3">
      <c r="B66" s="25">
        <v>46090</v>
      </c>
      <c r="C66" s="18" t="s">
        <v>50</v>
      </c>
      <c r="D66" s="1" t="s">
        <v>47</v>
      </c>
      <c r="E66" s="19">
        <v>200</v>
      </c>
      <c r="F66" s="19"/>
      <c r="G66" s="14">
        <f t="shared" si="0"/>
        <v>29222715.300000001</v>
      </c>
    </row>
    <row r="67" spans="2:11" s="24" customFormat="1" ht="15.6" x14ac:dyDescent="0.3">
      <c r="B67" s="25">
        <v>46090</v>
      </c>
      <c r="C67" s="18" t="s">
        <v>50</v>
      </c>
      <c r="D67" s="23" t="s">
        <v>59</v>
      </c>
      <c r="E67" s="19">
        <v>67.5</v>
      </c>
      <c r="F67" s="19"/>
      <c r="G67" s="14">
        <f t="shared" si="0"/>
        <v>29222647.800000001</v>
      </c>
    </row>
    <row r="68" spans="2:11" s="24" customFormat="1" ht="15.6" x14ac:dyDescent="0.3">
      <c r="B68" s="25">
        <v>46091</v>
      </c>
      <c r="C68" s="18" t="s">
        <v>50</v>
      </c>
      <c r="D68" s="1" t="s">
        <v>39</v>
      </c>
      <c r="E68" s="19"/>
      <c r="F68" s="19">
        <v>1000</v>
      </c>
      <c r="G68" s="14">
        <f t="shared" si="0"/>
        <v>29223647.800000001</v>
      </c>
    </row>
    <row r="69" spans="2:11" s="24" customFormat="1" ht="15.6" x14ac:dyDescent="0.3">
      <c r="B69" s="25">
        <v>46091</v>
      </c>
      <c r="C69" s="18" t="s">
        <v>50</v>
      </c>
      <c r="D69" s="22" t="s">
        <v>40</v>
      </c>
      <c r="E69" s="19"/>
      <c r="F69" s="19">
        <v>7000</v>
      </c>
      <c r="G69" s="14">
        <f t="shared" si="0"/>
        <v>29230647.800000001</v>
      </c>
      <c r="I69" s="33"/>
    </row>
    <row r="70" spans="2:11" s="24" customFormat="1" ht="15.6" x14ac:dyDescent="0.3">
      <c r="B70" s="25">
        <v>46091</v>
      </c>
      <c r="C70" s="18">
        <v>5503099</v>
      </c>
      <c r="D70" s="22" t="s">
        <v>52</v>
      </c>
      <c r="E70" s="19"/>
      <c r="F70" s="19">
        <v>9000</v>
      </c>
      <c r="G70" s="14">
        <f t="shared" si="0"/>
        <v>29239647.800000001</v>
      </c>
      <c r="J70" s="28"/>
    </row>
    <row r="71" spans="2:11" s="24" customFormat="1" ht="15.6" x14ac:dyDescent="0.3">
      <c r="B71" s="25">
        <v>46091</v>
      </c>
      <c r="C71" s="18" t="s">
        <v>72</v>
      </c>
      <c r="D71" s="22" t="s">
        <v>43</v>
      </c>
      <c r="E71" s="19"/>
      <c r="F71" s="19">
        <v>18000</v>
      </c>
      <c r="G71" s="14">
        <f t="shared" si="0"/>
        <v>29257647.800000001</v>
      </c>
    </row>
    <row r="72" spans="2:11" s="24" customFormat="1" ht="15.6" x14ac:dyDescent="0.3">
      <c r="B72" s="25">
        <v>46091</v>
      </c>
      <c r="C72" s="18" t="s">
        <v>73</v>
      </c>
      <c r="D72" s="22" t="s">
        <v>45</v>
      </c>
      <c r="E72" s="19"/>
      <c r="F72" s="19">
        <v>11000</v>
      </c>
      <c r="G72" s="14">
        <f t="shared" si="0"/>
        <v>29268647.800000001</v>
      </c>
    </row>
    <row r="73" spans="2:11" s="24" customFormat="1" ht="15.6" x14ac:dyDescent="0.3">
      <c r="B73" s="25">
        <v>46091</v>
      </c>
      <c r="C73" s="18" t="s">
        <v>50</v>
      </c>
      <c r="D73" s="1" t="s">
        <v>46</v>
      </c>
      <c r="E73" s="19">
        <v>875</v>
      </c>
      <c r="F73" s="19"/>
      <c r="G73" s="14">
        <f t="shared" si="0"/>
        <v>29267772.800000001</v>
      </c>
    </row>
    <row r="74" spans="2:11" s="24" customFormat="1" ht="15.6" x14ac:dyDescent="0.3">
      <c r="B74" s="25">
        <v>46091</v>
      </c>
      <c r="C74" s="18" t="s">
        <v>50</v>
      </c>
      <c r="D74" s="1" t="s">
        <v>47</v>
      </c>
      <c r="E74" s="19">
        <v>25</v>
      </c>
      <c r="F74" s="19"/>
      <c r="G74" s="14">
        <f t="shared" si="0"/>
        <v>29267747.800000001</v>
      </c>
    </row>
    <row r="75" spans="2:11" s="24" customFormat="1" ht="15.6" x14ac:dyDescent="0.3">
      <c r="B75" s="25">
        <v>46092</v>
      </c>
      <c r="C75" s="18" t="s">
        <v>50</v>
      </c>
      <c r="D75" s="1" t="s">
        <v>39</v>
      </c>
      <c r="E75" s="19"/>
      <c r="F75" s="19">
        <v>7000</v>
      </c>
      <c r="G75" s="14">
        <f t="shared" si="0"/>
        <v>29274747.800000001</v>
      </c>
    </row>
    <row r="76" spans="2:11" s="24" customFormat="1" ht="15.6" x14ac:dyDescent="0.3">
      <c r="B76" s="25">
        <v>46092</v>
      </c>
      <c r="C76" s="18" t="s">
        <v>50</v>
      </c>
      <c r="D76" s="22" t="s">
        <v>40</v>
      </c>
      <c r="E76" s="19"/>
      <c r="F76" s="19">
        <v>1000</v>
      </c>
      <c r="G76" s="14">
        <f t="shared" si="0"/>
        <v>29275747.800000001</v>
      </c>
      <c r="K76" s="34"/>
    </row>
    <row r="77" spans="2:11" s="24" customFormat="1" ht="15.6" x14ac:dyDescent="0.3">
      <c r="B77" s="25">
        <v>46092</v>
      </c>
      <c r="C77" s="18">
        <v>526045</v>
      </c>
      <c r="D77" s="1" t="s">
        <v>76</v>
      </c>
      <c r="E77" s="19"/>
      <c r="F77" s="19">
        <v>12000</v>
      </c>
      <c r="G77" s="14">
        <f t="shared" si="0"/>
        <v>29287747.800000001</v>
      </c>
    </row>
    <row r="78" spans="2:11" s="24" customFormat="1" ht="15.6" x14ac:dyDescent="0.3">
      <c r="B78" s="25">
        <v>46092</v>
      </c>
      <c r="C78" s="18" t="s">
        <v>77</v>
      </c>
      <c r="D78" s="22" t="s">
        <v>43</v>
      </c>
      <c r="E78" s="19"/>
      <c r="F78" s="19">
        <v>52000</v>
      </c>
      <c r="G78" s="14">
        <f t="shared" si="0"/>
        <v>29339747.800000001</v>
      </c>
    </row>
    <row r="79" spans="2:11" s="24" customFormat="1" ht="15.6" x14ac:dyDescent="0.3">
      <c r="B79" s="25">
        <v>46092</v>
      </c>
      <c r="C79" s="18" t="s">
        <v>78</v>
      </c>
      <c r="D79" s="22" t="s">
        <v>45</v>
      </c>
      <c r="E79" s="19"/>
      <c r="F79" s="19">
        <v>9000</v>
      </c>
      <c r="G79" s="14">
        <f t="shared" ref="G79:G142" si="1">G78+F79-E79</f>
        <v>29348747.800000001</v>
      </c>
    </row>
    <row r="80" spans="2:11" s="24" customFormat="1" ht="15.6" x14ac:dyDescent="0.3">
      <c r="B80" s="25">
        <v>46092</v>
      </c>
      <c r="C80" s="18">
        <v>58019</v>
      </c>
      <c r="D80" s="22" t="s">
        <v>79</v>
      </c>
      <c r="E80" s="19">
        <v>30000</v>
      </c>
      <c r="F80" s="19"/>
      <c r="G80" s="14">
        <f t="shared" si="1"/>
        <v>29318747.800000001</v>
      </c>
    </row>
    <row r="81" spans="2:12" s="24" customFormat="1" ht="15.6" x14ac:dyDescent="0.3">
      <c r="B81" s="25">
        <v>46092</v>
      </c>
      <c r="C81" s="18" t="s">
        <v>50</v>
      </c>
      <c r="D81" s="1" t="s">
        <v>46</v>
      </c>
      <c r="E81" s="19">
        <v>450</v>
      </c>
      <c r="F81" s="19"/>
      <c r="G81" s="14">
        <f t="shared" si="1"/>
        <v>29318297.800000001</v>
      </c>
    </row>
    <row r="82" spans="2:12" s="24" customFormat="1" ht="15.6" x14ac:dyDescent="0.3">
      <c r="B82" s="25">
        <v>46092</v>
      </c>
      <c r="C82" s="18" t="s">
        <v>50</v>
      </c>
      <c r="D82" s="1" t="s">
        <v>47</v>
      </c>
      <c r="E82" s="19">
        <v>275</v>
      </c>
      <c r="F82" s="19"/>
      <c r="G82" s="14">
        <f t="shared" si="1"/>
        <v>29318022.800000001</v>
      </c>
    </row>
    <row r="83" spans="2:12" s="24" customFormat="1" ht="15.6" x14ac:dyDescent="0.3">
      <c r="B83" s="25">
        <v>46092</v>
      </c>
      <c r="C83" s="18" t="s">
        <v>50</v>
      </c>
      <c r="D83" s="1" t="s">
        <v>80</v>
      </c>
      <c r="E83" s="19"/>
      <c r="F83" s="19">
        <v>48542.37</v>
      </c>
      <c r="G83" s="14">
        <f t="shared" si="1"/>
        <v>29366565.170000002</v>
      </c>
      <c r="L83" s="28"/>
    </row>
    <row r="84" spans="2:12" s="24" customFormat="1" ht="15.6" x14ac:dyDescent="0.3">
      <c r="B84" s="25">
        <v>46093</v>
      </c>
      <c r="C84" s="56" t="s">
        <v>38</v>
      </c>
      <c r="D84" s="1" t="s">
        <v>39</v>
      </c>
      <c r="E84" s="19"/>
      <c r="F84" s="19">
        <v>126822.6</v>
      </c>
      <c r="G84" s="14">
        <f t="shared" si="1"/>
        <v>29493387.770000003</v>
      </c>
      <c r="I84" s="29"/>
    </row>
    <row r="85" spans="2:12" s="24" customFormat="1" ht="15.6" x14ac:dyDescent="0.3">
      <c r="B85" s="25">
        <v>46093</v>
      </c>
      <c r="C85" s="18" t="s">
        <v>38</v>
      </c>
      <c r="D85" s="22" t="s">
        <v>40</v>
      </c>
      <c r="E85" s="19"/>
      <c r="F85" s="19">
        <v>11000</v>
      </c>
      <c r="G85" s="14">
        <f t="shared" si="1"/>
        <v>29504387.770000003</v>
      </c>
      <c r="K85" s="9"/>
    </row>
    <row r="86" spans="2:12" s="24" customFormat="1" ht="15.6" x14ac:dyDescent="0.3">
      <c r="B86" s="25">
        <v>46093</v>
      </c>
      <c r="C86" s="18">
        <v>282615</v>
      </c>
      <c r="D86" s="22" t="s">
        <v>81</v>
      </c>
      <c r="E86" s="19"/>
      <c r="F86" s="49">
        <v>47225.279999999999</v>
      </c>
      <c r="G86" s="14">
        <f t="shared" si="1"/>
        <v>29551613.050000004</v>
      </c>
    </row>
    <row r="87" spans="2:12" s="24" customFormat="1" ht="15.6" x14ac:dyDescent="0.3">
      <c r="B87" s="25">
        <v>46093</v>
      </c>
      <c r="C87" s="18">
        <v>614641</v>
      </c>
      <c r="D87" s="22" t="s">
        <v>81</v>
      </c>
      <c r="E87" s="19"/>
      <c r="F87" s="19">
        <v>9957.2900000000009</v>
      </c>
      <c r="G87" s="14">
        <f t="shared" si="1"/>
        <v>29561570.340000004</v>
      </c>
    </row>
    <row r="88" spans="2:12" s="24" customFormat="1" ht="15.6" x14ac:dyDescent="0.3">
      <c r="B88" s="25">
        <v>46093</v>
      </c>
      <c r="C88" s="18" t="s">
        <v>82</v>
      </c>
      <c r="D88" s="22" t="s">
        <v>43</v>
      </c>
      <c r="E88" s="19"/>
      <c r="F88" s="19">
        <v>54000</v>
      </c>
      <c r="G88" s="14">
        <f t="shared" si="1"/>
        <v>29615570.340000004</v>
      </c>
    </row>
    <row r="89" spans="2:12" s="24" customFormat="1" ht="15.6" x14ac:dyDescent="0.3">
      <c r="B89" s="25">
        <v>46093</v>
      </c>
      <c r="C89" s="18" t="s">
        <v>83</v>
      </c>
      <c r="D89" s="22" t="s">
        <v>45</v>
      </c>
      <c r="E89" s="19"/>
      <c r="F89" s="19">
        <v>5000</v>
      </c>
      <c r="G89" s="14">
        <f t="shared" si="1"/>
        <v>29620570.340000004</v>
      </c>
    </row>
    <row r="90" spans="2:12" s="24" customFormat="1" ht="15.6" x14ac:dyDescent="0.3">
      <c r="B90" s="25">
        <v>46093</v>
      </c>
      <c r="C90" s="18" t="s">
        <v>38</v>
      </c>
      <c r="D90" s="1" t="s">
        <v>46</v>
      </c>
      <c r="E90" s="19">
        <v>1300</v>
      </c>
      <c r="F90" s="19"/>
      <c r="G90" s="14">
        <f t="shared" si="1"/>
        <v>29619270.340000004</v>
      </c>
    </row>
    <row r="91" spans="2:12" s="24" customFormat="1" ht="15.6" x14ac:dyDescent="0.3">
      <c r="B91" s="25">
        <v>46093</v>
      </c>
      <c r="C91" s="18" t="s">
        <v>38</v>
      </c>
      <c r="D91" s="1" t="s">
        <v>47</v>
      </c>
      <c r="E91" s="19">
        <v>225</v>
      </c>
      <c r="F91" s="19"/>
      <c r="G91" s="14">
        <f t="shared" si="1"/>
        <v>29619045.340000004</v>
      </c>
    </row>
    <row r="92" spans="2:12" s="24" customFormat="1" ht="15.6" x14ac:dyDescent="0.3">
      <c r="B92" s="25">
        <v>46093</v>
      </c>
      <c r="C92" s="18" t="s">
        <v>38</v>
      </c>
      <c r="D92" s="23" t="s">
        <v>59</v>
      </c>
      <c r="E92" s="19">
        <v>108.84</v>
      </c>
      <c r="F92" s="19"/>
      <c r="G92" s="14">
        <f t="shared" si="1"/>
        <v>29618936.500000004</v>
      </c>
    </row>
    <row r="93" spans="2:12" s="24" customFormat="1" ht="15.6" x14ac:dyDescent="0.3">
      <c r="B93" s="25">
        <v>46093</v>
      </c>
      <c r="C93" s="18" t="s">
        <v>38</v>
      </c>
      <c r="D93" s="1" t="s">
        <v>61</v>
      </c>
      <c r="E93" s="19">
        <v>846.3</v>
      </c>
      <c r="F93" s="19"/>
      <c r="G93" s="14">
        <f t="shared" si="1"/>
        <v>29618090.200000003</v>
      </c>
    </row>
    <row r="94" spans="2:12" s="24" customFormat="1" ht="17.25" customHeight="1" x14ac:dyDescent="0.3">
      <c r="B94" s="25">
        <v>46094</v>
      </c>
      <c r="C94" s="18" t="s">
        <v>38</v>
      </c>
      <c r="D94" s="1" t="s">
        <v>39</v>
      </c>
      <c r="E94" s="19"/>
      <c r="F94" s="19">
        <v>113000</v>
      </c>
      <c r="G94" s="14">
        <f t="shared" si="1"/>
        <v>29731090.200000003</v>
      </c>
    </row>
    <row r="95" spans="2:12" s="24" customFormat="1" ht="15.75" customHeight="1" x14ac:dyDescent="0.3">
      <c r="B95" s="25">
        <v>46094</v>
      </c>
      <c r="C95" s="18" t="s">
        <v>38</v>
      </c>
      <c r="D95" s="22" t="s">
        <v>40</v>
      </c>
      <c r="E95" s="19"/>
      <c r="F95" s="19">
        <v>12000</v>
      </c>
      <c r="G95" s="14">
        <f t="shared" si="1"/>
        <v>29743090.200000003</v>
      </c>
    </row>
    <row r="96" spans="2:12" s="24" customFormat="1" ht="15.75" customHeight="1" x14ac:dyDescent="0.3">
      <c r="B96" s="25">
        <v>46094</v>
      </c>
      <c r="C96" s="18">
        <v>326278</v>
      </c>
      <c r="D96" s="22" t="s">
        <v>89</v>
      </c>
      <c r="E96" s="48"/>
      <c r="F96" s="19">
        <v>38859.1</v>
      </c>
      <c r="G96" s="14">
        <f t="shared" si="1"/>
        <v>29781949.300000004</v>
      </c>
    </row>
    <row r="97" spans="2:12" s="24" customFormat="1" ht="15" customHeight="1" x14ac:dyDescent="0.3">
      <c r="B97" s="25">
        <v>46094</v>
      </c>
      <c r="C97" s="18" t="s">
        <v>85</v>
      </c>
      <c r="D97" s="22" t="s">
        <v>43</v>
      </c>
      <c r="E97" s="28"/>
      <c r="F97" s="19">
        <v>155000</v>
      </c>
      <c r="G97" s="14">
        <f t="shared" si="1"/>
        <v>29936949.300000004</v>
      </c>
    </row>
    <row r="98" spans="2:12" s="24" customFormat="1" ht="15.6" x14ac:dyDescent="0.3">
      <c r="B98" s="25">
        <v>46094</v>
      </c>
      <c r="C98" s="18" t="s">
        <v>86</v>
      </c>
      <c r="D98" s="22" t="s">
        <v>45</v>
      </c>
      <c r="E98" s="19"/>
      <c r="F98" s="19">
        <v>14000</v>
      </c>
      <c r="G98" s="14">
        <f t="shared" si="1"/>
        <v>29950949.300000004</v>
      </c>
      <c r="L98" s="28"/>
    </row>
    <row r="99" spans="2:12" s="24" customFormat="1" ht="15.6" x14ac:dyDescent="0.3">
      <c r="B99" s="25">
        <v>46094</v>
      </c>
      <c r="C99" s="18">
        <v>58020</v>
      </c>
      <c r="D99" s="22" t="s">
        <v>90</v>
      </c>
      <c r="E99" s="19">
        <v>48542.37</v>
      </c>
      <c r="F99" s="19"/>
      <c r="G99" s="14">
        <f t="shared" si="1"/>
        <v>29902406.930000003</v>
      </c>
      <c r="L99" s="28"/>
    </row>
    <row r="100" spans="2:12" s="24" customFormat="1" ht="15.6" x14ac:dyDescent="0.3">
      <c r="B100" s="25">
        <v>46094</v>
      </c>
      <c r="C100" s="18" t="s">
        <v>38</v>
      </c>
      <c r="D100" s="1" t="s">
        <v>46</v>
      </c>
      <c r="E100" s="19">
        <v>1350</v>
      </c>
      <c r="F100" s="19"/>
      <c r="G100" s="14">
        <f t="shared" si="1"/>
        <v>29901056.930000003</v>
      </c>
    </row>
    <row r="101" spans="2:12" s="24" customFormat="1" ht="15.6" x14ac:dyDescent="0.3">
      <c r="B101" s="25">
        <v>46094</v>
      </c>
      <c r="C101" s="18" t="s">
        <v>38</v>
      </c>
      <c r="D101" s="1" t="s">
        <v>47</v>
      </c>
      <c r="E101" s="19">
        <v>125</v>
      </c>
      <c r="F101" s="19"/>
      <c r="G101" s="14">
        <f t="shared" si="1"/>
        <v>29900931.930000003</v>
      </c>
    </row>
    <row r="102" spans="2:12" s="24" customFormat="1" ht="15.6" x14ac:dyDescent="0.3">
      <c r="B102" s="25">
        <v>46094</v>
      </c>
      <c r="C102" s="18" t="s">
        <v>38</v>
      </c>
      <c r="D102" s="23" t="s">
        <v>59</v>
      </c>
      <c r="E102" s="19">
        <v>171.24</v>
      </c>
      <c r="F102" s="19"/>
      <c r="G102" s="14">
        <f t="shared" si="1"/>
        <v>29900760.690000005</v>
      </c>
    </row>
    <row r="103" spans="2:12" s="24" customFormat="1" ht="15.6" x14ac:dyDescent="0.3">
      <c r="B103" s="25">
        <v>46097</v>
      </c>
      <c r="C103" s="18" t="s">
        <v>38</v>
      </c>
      <c r="D103" s="1" t="s">
        <v>39</v>
      </c>
      <c r="E103" s="19"/>
      <c r="F103" s="19">
        <v>96900</v>
      </c>
      <c r="G103" s="14">
        <f t="shared" si="1"/>
        <v>29997660.690000005</v>
      </c>
      <c r="J103" s="28"/>
    </row>
    <row r="104" spans="2:12" s="24" customFormat="1" ht="15.6" x14ac:dyDescent="0.3">
      <c r="B104" s="25">
        <v>46097</v>
      </c>
      <c r="C104" s="18" t="s">
        <v>38</v>
      </c>
      <c r="D104" s="22" t="s">
        <v>40</v>
      </c>
      <c r="E104" s="19"/>
      <c r="F104" s="19">
        <v>6000</v>
      </c>
      <c r="G104" s="14">
        <f t="shared" si="1"/>
        <v>30003660.690000005</v>
      </c>
    </row>
    <row r="105" spans="2:12" s="24" customFormat="1" ht="15.6" x14ac:dyDescent="0.3">
      <c r="B105" s="25">
        <v>46097</v>
      </c>
      <c r="C105" s="18" t="s">
        <v>87</v>
      </c>
      <c r="D105" s="22" t="s">
        <v>43</v>
      </c>
      <c r="E105" s="19"/>
      <c r="F105" s="19">
        <v>20000</v>
      </c>
      <c r="G105" s="14">
        <f t="shared" si="1"/>
        <v>30023660.690000005</v>
      </c>
    </row>
    <row r="106" spans="2:12" s="24" customFormat="1" ht="15.6" x14ac:dyDescent="0.3">
      <c r="B106" s="25">
        <v>46097</v>
      </c>
      <c r="C106" s="18" t="s">
        <v>88</v>
      </c>
      <c r="D106" s="22" t="s">
        <v>45</v>
      </c>
      <c r="E106" s="19"/>
      <c r="F106" s="19">
        <v>1000</v>
      </c>
      <c r="G106" s="14">
        <f t="shared" si="1"/>
        <v>30024660.690000005</v>
      </c>
    </row>
    <row r="107" spans="2:12" s="24" customFormat="1" ht="15.6" x14ac:dyDescent="0.3">
      <c r="B107" s="25">
        <v>46097</v>
      </c>
      <c r="C107" s="18" t="s">
        <v>38</v>
      </c>
      <c r="D107" s="1" t="s">
        <v>46</v>
      </c>
      <c r="E107" s="19">
        <v>3875</v>
      </c>
      <c r="F107" s="19"/>
      <c r="G107" s="14">
        <f t="shared" si="1"/>
        <v>30020785.690000005</v>
      </c>
      <c r="I107" s="48"/>
    </row>
    <row r="108" spans="2:12" s="24" customFormat="1" ht="15.6" x14ac:dyDescent="0.3">
      <c r="B108" s="25">
        <v>46097</v>
      </c>
      <c r="C108" s="18" t="s">
        <v>38</v>
      </c>
      <c r="D108" s="1" t="s">
        <v>47</v>
      </c>
      <c r="E108" s="19">
        <v>350</v>
      </c>
      <c r="F108" s="19"/>
      <c r="G108" s="14">
        <f t="shared" si="1"/>
        <v>30020435.690000005</v>
      </c>
      <c r="I108" s="48"/>
    </row>
    <row r="109" spans="2:12" s="24" customFormat="1" ht="15.6" x14ac:dyDescent="0.3">
      <c r="B109" s="25">
        <v>46097</v>
      </c>
      <c r="C109" s="18" t="s">
        <v>38</v>
      </c>
      <c r="D109" s="23" t="s">
        <v>59</v>
      </c>
      <c r="E109" s="19">
        <v>110.43</v>
      </c>
      <c r="F109" s="19"/>
      <c r="G109" s="14">
        <f t="shared" si="1"/>
        <v>30020325.260000005</v>
      </c>
      <c r="I109" s="48"/>
    </row>
    <row r="110" spans="2:12" s="24" customFormat="1" ht="15.6" x14ac:dyDescent="0.3">
      <c r="B110" s="25">
        <v>46097</v>
      </c>
      <c r="C110" s="18" t="s">
        <v>38</v>
      </c>
      <c r="D110" s="1" t="s">
        <v>61</v>
      </c>
      <c r="E110" s="19">
        <v>420</v>
      </c>
      <c r="F110" s="19"/>
      <c r="G110" s="14">
        <f t="shared" si="1"/>
        <v>30019905.260000005</v>
      </c>
      <c r="J110" s="28"/>
    </row>
    <row r="111" spans="2:12" s="24" customFormat="1" ht="15.6" x14ac:dyDescent="0.3">
      <c r="B111" s="25">
        <v>46098</v>
      </c>
      <c r="C111" s="18" t="s">
        <v>38</v>
      </c>
      <c r="D111" s="1" t="s">
        <v>39</v>
      </c>
      <c r="E111" s="19"/>
      <c r="F111" s="19">
        <v>52900</v>
      </c>
      <c r="G111" s="14">
        <f t="shared" si="1"/>
        <v>30072805.260000005</v>
      </c>
    </row>
    <row r="112" spans="2:12" s="24" customFormat="1" ht="15.6" x14ac:dyDescent="0.3">
      <c r="B112" s="25">
        <v>46098</v>
      </c>
      <c r="C112" s="18" t="s">
        <v>38</v>
      </c>
      <c r="D112" s="22" t="s">
        <v>40</v>
      </c>
      <c r="E112" s="19"/>
      <c r="F112" s="19">
        <v>2000</v>
      </c>
      <c r="G112" s="14">
        <f t="shared" si="1"/>
        <v>30074805.260000005</v>
      </c>
    </row>
    <row r="113" spans="2:10" s="24" customFormat="1" ht="15.6" x14ac:dyDescent="0.3">
      <c r="B113" s="25">
        <v>46098</v>
      </c>
      <c r="C113" s="18" t="s">
        <v>91</v>
      </c>
      <c r="D113" s="22" t="s">
        <v>43</v>
      </c>
      <c r="E113" s="19"/>
      <c r="F113" s="19">
        <v>11000</v>
      </c>
      <c r="G113" s="14">
        <f t="shared" si="1"/>
        <v>30085805.260000005</v>
      </c>
    </row>
    <row r="114" spans="2:10" s="24" customFormat="1" ht="15.6" x14ac:dyDescent="0.3">
      <c r="B114" s="25">
        <v>46098</v>
      </c>
      <c r="C114" s="18" t="s">
        <v>92</v>
      </c>
      <c r="D114" s="22" t="s">
        <v>45</v>
      </c>
      <c r="E114" s="19"/>
      <c r="F114" s="19">
        <v>3000</v>
      </c>
      <c r="G114" s="14">
        <f t="shared" si="1"/>
        <v>30088805.260000005</v>
      </c>
    </row>
    <row r="115" spans="2:10" s="24" customFormat="1" ht="15.6" x14ac:dyDescent="0.3">
      <c r="B115" s="25">
        <v>46098</v>
      </c>
      <c r="C115" s="18" t="s">
        <v>38</v>
      </c>
      <c r="D115" s="1" t="s">
        <v>46</v>
      </c>
      <c r="E115" s="19">
        <v>500</v>
      </c>
      <c r="F115" s="19"/>
      <c r="G115" s="14">
        <f t="shared" si="1"/>
        <v>30088305.260000005</v>
      </c>
    </row>
    <row r="116" spans="2:10" s="24" customFormat="1" ht="15.6" x14ac:dyDescent="0.3">
      <c r="B116" s="25">
        <v>46098</v>
      </c>
      <c r="C116" s="18" t="s">
        <v>38</v>
      </c>
      <c r="D116" s="1" t="s">
        <v>47</v>
      </c>
      <c r="E116" s="19">
        <v>25</v>
      </c>
      <c r="F116" s="19"/>
      <c r="G116" s="14">
        <f t="shared" si="1"/>
        <v>30088280.260000005</v>
      </c>
    </row>
    <row r="117" spans="2:10" s="24" customFormat="1" ht="15.6" x14ac:dyDescent="0.3">
      <c r="B117" s="25">
        <v>46098</v>
      </c>
      <c r="C117" s="18" t="s">
        <v>38</v>
      </c>
      <c r="D117" s="23" t="s">
        <v>59</v>
      </c>
      <c r="E117" s="19">
        <v>174.39</v>
      </c>
      <c r="F117" s="19"/>
      <c r="G117" s="14">
        <f t="shared" si="1"/>
        <v>30088105.870000005</v>
      </c>
    </row>
    <row r="118" spans="2:10" s="24" customFormat="1" ht="15.6" x14ac:dyDescent="0.3">
      <c r="B118" s="25">
        <v>46099</v>
      </c>
      <c r="C118" s="18" t="s">
        <v>38</v>
      </c>
      <c r="D118" s="1" t="s">
        <v>39</v>
      </c>
      <c r="E118" s="19"/>
      <c r="F118" s="19">
        <v>351881.63</v>
      </c>
      <c r="G118" s="14">
        <f t="shared" si="1"/>
        <v>30439987.500000004</v>
      </c>
    </row>
    <row r="119" spans="2:10" s="24" customFormat="1" ht="15.6" x14ac:dyDescent="0.3">
      <c r="B119" s="25">
        <v>46099</v>
      </c>
      <c r="C119" s="18" t="s">
        <v>38</v>
      </c>
      <c r="D119" s="22" t="s">
        <v>40</v>
      </c>
      <c r="E119" s="19"/>
      <c r="F119" s="19">
        <v>1000</v>
      </c>
      <c r="G119" s="14">
        <f t="shared" si="1"/>
        <v>30440987.500000004</v>
      </c>
      <c r="J119" s="29"/>
    </row>
    <row r="120" spans="2:10" s="24" customFormat="1" ht="15.6" x14ac:dyDescent="0.3">
      <c r="B120" s="25">
        <v>46099</v>
      </c>
      <c r="C120" s="47" t="s">
        <v>93</v>
      </c>
      <c r="D120" s="22" t="s">
        <v>43</v>
      </c>
      <c r="E120" s="19"/>
      <c r="F120" s="19">
        <v>45000</v>
      </c>
      <c r="G120" s="14">
        <f t="shared" si="1"/>
        <v>30485987.500000004</v>
      </c>
    </row>
    <row r="121" spans="2:10" s="24" customFormat="1" ht="15.6" x14ac:dyDescent="0.3">
      <c r="B121" s="25">
        <v>46099</v>
      </c>
      <c r="C121" s="18" t="s">
        <v>38</v>
      </c>
      <c r="D121" s="1" t="s">
        <v>46</v>
      </c>
      <c r="E121" s="19">
        <v>275</v>
      </c>
      <c r="F121" s="19"/>
      <c r="G121" s="14">
        <f t="shared" si="1"/>
        <v>30485712.500000004</v>
      </c>
      <c r="J121" s="28"/>
    </row>
    <row r="122" spans="2:10" s="24" customFormat="1" ht="15.6" x14ac:dyDescent="0.3">
      <c r="B122" s="25">
        <v>46099</v>
      </c>
      <c r="C122" s="18" t="s">
        <v>38</v>
      </c>
      <c r="D122" s="22" t="s">
        <v>45</v>
      </c>
      <c r="E122" s="19">
        <v>75</v>
      </c>
      <c r="F122" s="19"/>
      <c r="G122" s="14">
        <f t="shared" si="1"/>
        <v>30485637.500000004</v>
      </c>
    </row>
    <row r="123" spans="2:10" s="24" customFormat="1" ht="15.6" x14ac:dyDescent="0.3">
      <c r="B123" s="25">
        <v>46099</v>
      </c>
      <c r="C123" s="18" t="s">
        <v>38</v>
      </c>
      <c r="D123" s="1" t="s">
        <v>61</v>
      </c>
      <c r="E123" s="19">
        <v>404.25</v>
      </c>
      <c r="F123" s="19"/>
      <c r="G123" s="14">
        <f t="shared" si="1"/>
        <v>30485233.250000004</v>
      </c>
    </row>
    <row r="124" spans="2:10" s="24" customFormat="1" ht="15.6" x14ac:dyDescent="0.3">
      <c r="B124" s="25">
        <v>46100</v>
      </c>
      <c r="C124" s="18" t="s">
        <v>38</v>
      </c>
      <c r="D124" s="1" t="s">
        <v>39</v>
      </c>
      <c r="E124" s="19"/>
      <c r="F124" s="19">
        <v>198383.5</v>
      </c>
      <c r="G124" s="14">
        <f t="shared" si="1"/>
        <v>30683616.750000004</v>
      </c>
      <c r="I124" s="29"/>
    </row>
    <row r="125" spans="2:10" s="24" customFormat="1" ht="15.6" x14ac:dyDescent="0.3">
      <c r="B125" s="25">
        <v>46100</v>
      </c>
      <c r="C125" s="18" t="s">
        <v>38</v>
      </c>
      <c r="D125" s="22" t="s">
        <v>40</v>
      </c>
      <c r="E125" s="19"/>
      <c r="F125" s="19">
        <v>1000</v>
      </c>
      <c r="G125" s="14">
        <f t="shared" si="1"/>
        <v>30684616.750000004</v>
      </c>
    </row>
    <row r="126" spans="2:10" s="24" customFormat="1" ht="15.6" x14ac:dyDescent="0.3">
      <c r="B126" s="25">
        <v>46100</v>
      </c>
      <c r="C126" s="18" t="s">
        <v>94</v>
      </c>
      <c r="D126" s="22" t="s">
        <v>43</v>
      </c>
      <c r="E126" s="19"/>
      <c r="F126" s="19">
        <v>19000</v>
      </c>
      <c r="G126" s="14">
        <f t="shared" si="1"/>
        <v>30703616.750000004</v>
      </c>
    </row>
    <row r="127" spans="2:10" s="24" customFormat="1" ht="15.6" x14ac:dyDescent="0.3">
      <c r="B127" s="25">
        <v>46100</v>
      </c>
      <c r="C127" s="18" t="s">
        <v>95</v>
      </c>
      <c r="D127" s="22" t="s">
        <v>45</v>
      </c>
      <c r="E127" s="19"/>
      <c r="F127" s="19">
        <v>8000</v>
      </c>
      <c r="G127" s="14">
        <f t="shared" si="1"/>
        <v>30711616.750000004</v>
      </c>
    </row>
    <row r="128" spans="2:10" s="24" customFormat="1" ht="15.6" x14ac:dyDescent="0.3">
      <c r="B128" s="25">
        <v>46100</v>
      </c>
      <c r="C128" s="18" t="s">
        <v>38</v>
      </c>
      <c r="D128" s="1" t="s">
        <v>96</v>
      </c>
      <c r="E128" s="19"/>
      <c r="F128" s="19">
        <v>48542.37</v>
      </c>
      <c r="G128" s="14">
        <f t="shared" si="1"/>
        <v>30760159.120000005</v>
      </c>
    </row>
    <row r="129" spans="1:7" s="24" customFormat="1" ht="15.6" x14ac:dyDescent="0.3">
      <c r="B129" s="25">
        <v>46100</v>
      </c>
      <c r="C129" s="18" t="s">
        <v>38</v>
      </c>
      <c r="D129" s="1" t="s">
        <v>46</v>
      </c>
      <c r="E129" s="19">
        <v>1125</v>
      </c>
      <c r="F129" s="19"/>
      <c r="G129" s="14">
        <f t="shared" si="1"/>
        <v>30759034.120000005</v>
      </c>
    </row>
    <row r="130" spans="1:7" s="24" customFormat="1" ht="15.6" x14ac:dyDescent="0.3">
      <c r="B130" s="25">
        <v>46100</v>
      </c>
      <c r="C130" s="18" t="s">
        <v>38</v>
      </c>
      <c r="D130" s="1" t="s">
        <v>102</v>
      </c>
      <c r="E130" s="19">
        <v>404.25</v>
      </c>
      <c r="F130" s="19"/>
      <c r="G130" s="14">
        <f t="shared" si="1"/>
        <v>30758629.870000005</v>
      </c>
    </row>
    <row r="131" spans="1:7" s="24" customFormat="1" ht="15.6" x14ac:dyDescent="0.3">
      <c r="B131" s="25">
        <v>46101</v>
      </c>
      <c r="C131" s="18" t="s">
        <v>38</v>
      </c>
      <c r="D131" s="1" t="s">
        <v>39</v>
      </c>
      <c r="E131" s="19"/>
      <c r="F131" s="19">
        <v>158868.69</v>
      </c>
      <c r="G131" s="14">
        <f t="shared" si="1"/>
        <v>30917498.560000006</v>
      </c>
    </row>
    <row r="132" spans="1:7" s="24" customFormat="1" ht="15.6" x14ac:dyDescent="0.3">
      <c r="B132" s="25">
        <v>46101</v>
      </c>
      <c r="C132" s="18" t="s">
        <v>38</v>
      </c>
      <c r="D132" s="23" t="s">
        <v>97</v>
      </c>
      <c r="E132" s="19"/>
      <c r="F132" s="19">
        <v>605000</v>
      </c>
      <c r="G132" s="14">
        <f t="shared" si="1"/>
        <v>31522498.560000006</v>
      </c>
    </row>
    <row r="133" spans="1:7" s="24" customFormat="1" ht="15.6" x14ac:dyDescent="0.3">
      <c r="B133" s="25">
        <v>46101</v>
      </c>
      <c r="C133" s="18" t="s">
        <v>38</v>
      </c>
      <c r="D133" s="22" t="s">
        <v>40</v>
      </c>
      <c r="E133" s="19"/>
      <c r="F133" s="19">
        <v>6000</v>
      </c>
      <c r="G133" s="14">
        <f t="shared" si="1"/>
        <v>31528498.560000006</v>
      </c>
    </row>
    <row r="134" spans="1:7" s="24" customFormat="1" ht="15.6" x14ac:dyDescent="0.3">
      <c r="B134" s="25">
        <v>46101</v>
      </c>
      <c r="C134" s="18" t="s">
        <v>98</v>
      </c>
      <c r="D134" s="22" t="s">
        <v>43</v>
      </c>
      <c r="E134" s="19"/>
      <c r="F134" s="19">
        <v>52100</v>
      </c>
      <c r="G134" s="14">
        <f t="shared" si="1"/>
        <v>31580598.560000006</v>
      </c>
    </row>
    <row r="135" spans="1:7" s="24" customFormat="1" ht="15.6" x14ac:dyDescent="0.3">
      <c r="B135" s="25">
        <v>46101</v>
      </c>
      <c r="C135" s="18" t="s">
        <v>99</v>
      </c>
      <c r="D135" s="22" t="s">
        <v>45</v>
      </c>
      <c r="E135" s="19"/>
      <c r="F135" s="19">
        <v>7000</v>
      </c>
      <c r="G135" s="14">
        <f t="shared" si="1"/>
        <v>31587598.560000006</v>
      </c>
    </row>
    <row r="136" spans="1:7" s="24" customFormat="1" ht="15.6" x14ac:dyDescent="0.3">
      <c r="B136" s="25">
        <v>46101</v>
      </c>
      <c r="C136" s="18">
        <v>58022</v>
      </c>
      <c r="D136" s="1" t="s">
        <v>62</v>
      </c>
      <c r="E136" s="19">
        <v>178974</v>
      </c>
      <c r="F136" s="19"/>
      <c r="G136" s="14">
        <f t="shared" si="1"/>
        <v>31408624.560000006</v>
      </c>
    </row>
    <row r="137" spans="1:7" s="24" customFormat="1" ht="15.6" x14ac:dyDescent="0.3">
      <c r="B137" s="25">
        <v>46101</v>
      </c>
      <c r="C137" s="18">
        <v>58023</v>
      </c>
      <c r="D137" s="1" t="s">
        <v>100</v>
      </c>
      <c r="E137" s="19">
        <v>99430</v>
      </c>
      <c r="F137" s="19"/>
      <c r="G137" s="14">
        <f t="shared" si="1"/>
        <v>31309194.560000006</v>
      </c>
    </row>
    <row r="138" spans="1:7" s="24" customFormat="1" ht="15.6" x14ac:dyDescent="0.3">
      <c r="B138" s="25">
        <v>46101</v>
      </c>
      <c r="C138" s="18">
        <v>58024</v>
      </c>
      <c r="D138" s="1" t="s">
        <v>101</v>
      </c>
      <c r="E138" s="19">
        <v>196650</v>
      </c>
      <c r="F138" s="19"/>
      <c r="G138" s="14">
        <f t="shared" si="1"/>
        <v>31112544.560000006</v>
      </c>
    </row>
    <row r="139" spans="1:7" s="24" customFormat="1" ht="15.6" x14ac:dyDescent="0.3">
      <c r="B139" s="25">
        <v>46101</v>
      </c>
      <c r="C139" s="18" t="s">
        <v>38</v>
      </c>
      <c r="D139" s="1" t="s">
        <v>46</v>
      </c>
      <c r="E139" s="19">
        <v>475</v>
      </c>
      <c r="F139" s="19"/>
      <c r="G139" s="14">
        <f t="shared" si="1"/>
        <v>31112069.560000006</v>
      </c>
    </row>
    <row r="140" spans="1:7" s="24" customFormat="1" ht="15.6" x14ac:dyDescent="0.3">
      <c r="B140" s="25">
        <v>46101</v>
      </c>
      <c r="C140" s="18" t="s">
        <v>38</v>
      </c>
      <c r="D140" s="1" t="s">
        <v>47</v>
      </c>
      <c r="E140" s="19">
        <v>200</v>
      </c>
      <c r="F140" s="19"/>
      <c r="G140" s="14">
        <f t="shared" si="1"/>
        <v>31111869.560000006</v>
      </c>
    </row>
    <row r="141" spans="1:7" s="24" customFormat="1" ht="15.6" x14ac:dyDescent="0.3">
      <c r="B141" s="25">
        <v>46101</v>
      </c>
      <c r="C141" s="18" t="s">
        <v>38</v>
      </c>
      <c r="D141" s="1" t="s">
        <v>102</v>
      </c>
      <c r="E141" s="19">
        <v>822.5</v>
      </c>
      <c r="F141" s="19"/>
      <c r="G141" s="14">
        <f t="shared" si="1"/>
        <v>31111047.060000006</v>
      </c>
    </row>
    <row r="142" spans="1:7" s="24" customFormat="1" ht="15.6" x14ac:dyDescent="0.3">
      <c r="A142" s="25">
        <v>46038</v>
      </c>
      <c r="B142" s="25">
        <v>46104</v>
      </c>
      <c r="C142" s="18" t="s">
        <v>38</v>
      </c>
      <c r="D142" s="1" t="s">
        <v>39</v>
      </c>
      <c r="E142" s="19"/>
      <c r="F142" s="19">
        <v>70602.570000000007</v>
      </c>
      <c r="G142" s="14">
        <f t="shared" si="1"/>
        <v>31181649.630000006</v>
      </c>
    </row>
    <row r="143" spans="1:7" s="24" customFormat="1" ht="15.6" x14ac:dyDescent="0.3">
      <c r="A143" s="25">
        <v>46038</v>
      </c>
      <c r="B143" s="25">
        <v>46104</v>
      </c>
      <c r="C143" s="18" t="s">
        <v>38</v>
      </c>
      <c r="D143" s="22" t="s">
        <v>40</v>
      </c>
      <c r="E143" s="19"/>
      <c r="F143" s="19">
        <v>1000</v>
      </c>
      <c r="G143" s="14">
        <f t="shared" ref="G143:G206" si="2">G142+F143-E143</f>
        <v>31182649.630000006</v>
      </c>
    </row>
    <row r="144" spans="1:7" s="24" customFormat="1" ht="15.6" x14ac:dyDescent="0.3">
      <c r="A144" s="25">
        <v>46038</v>
      </c>
      <c r="B144" s="25">
        <v>46104</v>
      </c>
      <c r="C144" s="18" t="s">
        <v>103</v>
      </c>
      <c r="D144" s="22" t="s">
        <v>43</v>
      </c>
      <c r="E144" s="19"/>
      <c r="F144" s="19">
        <v>42000</v>
      </c>
      <c r="G144" s="14">
        <f t="shared" si="2"/>
        <v>31224649.630000006</v>
      </c>
    </row>
    <row r="145" spans="1:11" s="24" customFormat="1" ht="15.6" x14ac:dyDescent="0.3">
      <c r="A145" s="25">
        <v>46038</v>
      </c>
      <c r="B145" s="25">
        <v>46104</v>
      </c>
      <c r="C145" s="18" t="s">
        <v>104</v>
      </c>
      <c r="D145" s="22" t="s">
        <v>45</v>
      </c>
      <c r="E145" s="19"/>
      <c r="F145" s="19">
        <v>6000</v>
      </c>
      <c r="G145" s="14">
        <f t="shared" si="2"/>
        <v>31230649.630000006</v>
      </c>
    </row>
    <row r="146" spans="1:11" s="24" customFormat="1" ht="15.6" x14ac:dyDescent="0.3">
      <c r="A146" s="25">
        <v>46038</v>
      </c>
      <c r="B146" s="25">
        <v>46104</v>
      </c>
      <c r="C146" s="18">
        <v>58025</v>
      </c>
      <c r="D146" s="1" t="s">
        <v>105</v>
      </c>
      <c r="E146" s="19">
        <v>19779.53</v>
      </c>
      <c r="F146" s="19"/>
      <c r="G146" s="14">
        <f t="shared" si="2"/>
        <v>31210870.100000005</v>
      </c>
    </row>
    <row r="147" spans="1:11" s="24" customFormat="1" ht="15.6" x14ac:dyDescent="0.3">
      <c r="A147" s="25">
        <v>46038</v>
      </c>
      <c r="B147" s="25">
        <v>46104</v>
      </c>
      <c r="C147" s="18" t="s">
        <v>38</v>
      </c>
      <c r="D147" s="1" t="s">
        <v>46</v>
      </c>
      <c r="E147" s="19">
        <v>1302.5</v>
      </c>
      <c r="F147" s="19"/>
      <c r="G147" s="14">
        <f t="shared" si="2"/>
        <v>31209567.600000005</v>
      </c>
      <c r="K147" s="28"/>
    </row>
    <row r="148" spans="1:11" s="24" customFormat="1" ht="15.6" x14ac:dyDescent="0.3">
      <c r="A148" s="25"/>
      <c r="B148" s="25">
        <v>46104</v>
      </c>
      <c r="C148" s="18" t="s">
        <v>38</v>
      </c>
      <c r="D148" s="1" t="s">
        <v>47</v>
      </c>
      <c r="E148" s="19">
        <v>175</v>
      </c>
      <c r="F148" s="19"/>
      <c r="G148" s="14">
        <f t="shared" si="2"/>
        <v>31209392.600000005</v>
      </c>
      <c r="K148" s="28"/>
    </row>
    <row r="149" spans="1:11" s="24" customFormat="1" ht="15.6" x14ac:dyDescent="0.3">
      <c r="A149" s="25">
        <v>46038</v>
      </c>
      <c r="B149" s="25">
        <v>46104</v>
      </c>
      <c r="C149" s="18" t="s">
        <v>38</v>
      </c>
      <c r="D149" s="23" t="s">
        <v>59</v>
      </c>
      <c r="E149" s="19">
        <v>22.5</v>
      </c>
      <c r="F149" s="19"/>
      <c r="G149" s="14">
        <f t="shared" si="2"/>
        <v>31209370.100000005</v>
      </c>
    </row>
    <row r="150" spans="1:11" s="24" customFormat="1" ht="15.6" x14ac:dyDescent="0.3">
      <c r="A150" s="25">
        <v>46038</v>
      </c>
      <c r="B150" s="25">
        <v>46104</v>
      </c>
      <c r="C150" s="18" t="s">
        <v>38</v>
      </c>
      <c r="D150" s="1" t="s">
        <v>106</v>
      </c>
      <c r="E150" s="19">
        <v>12412.3</v>
      </c>
      <c r="F150" s="19"/>
      <c r="G150" s="14">
        <f t="shared" si="2"/>
        <v>31196957.800000004</v>
      </c>
    </row>
    <row r="151" spans="1:11" s="24" customFormat="1" ht="15.6" x14ac:dyDescent="0.3">
      <c r="B151" s="25">
        <v>46105</v>
      </c>
      <c r="C151" s="18" t="s">
        <v>50</v>
      </c>
      <c r="D151" s="1" t="s">
        <v>39</v>
      </c>
      <c r="E151" s="19"/>
      <c r="F151" s="19">
        <v>117000</v>
      </c>
      <c r="G151" s="14">
        <f t="shared" si="2"/>
        <v>31313957.800000004</v>
      </c>
    </row>
    <row r="152" spans="1:11" s="24" customFormat="1" ht="15.6" x14ac:dyDescent="0.3">
      <c r="B152" s="25">
        <v>46105</v>
      </c>
      <c r="C152" s="18">
        <v>526054</v>
      </c>
      <c r="D152" s="22" t="s">
        <v>107</v>
      </c>
      <c r="E152" s="19"/>
      <c r="F152" s="19">
        <v>18000</v>
      </c>
      <c r="G152" s="14">
        <f t="shared" si="2"/>
        <v>31331957.800000004</v>
      </c>
    </row>
    <row r="153" spans="1:11" s="24" customFormat="1" ht="15.6" x14ac:dyDescent="0.3">
      <c r="B153" s="25">
        <v>46105</v>
      </c>
      <c r="C153" s="18">
        <v>7702</v>
      </c>
      <c r="D153" s="22" t="s">
        <v>107</v>
      </c>
      <c r="E153" s="19"/>
      <c r="F153" s="19">
        <v>8640.7999999999993</v>
      </c>
      <c r="G153" s="14">
        <f t="shared" si="2"/>
        <v>31340598.600000005</v>
      </c>
    </row>
    <row r="154" spans="1:11" s="24" customFormat="1" ht="15.6" x14ac:dyDescent="0.3">
      <c r="B154" s="25">
        <v>46105</v>
      </c>
      <c r="C154" s="18" t="s">
        <v>108</v>
      </c>
      <c r="D154" s="22" t="s">
        <v>43</v>
      </c>
      <c r="E154" s="19"/>
      <c r="F154" s="19">
        <v>10000</v>
      </c>
      <c r="G154" s="14">
        <f t="shared" si="2"/>
        <v>31350598.600000005</v>
      </c>
    </row>
    <row r="155" spans="1:11" s="24" customFormat="1" ht="15.6" x14ac:dyDescent="0.3">
      <c r="B155" s="25">
        <v>46105</v>
      </c>
      <c r="C155" s="18" t="s">
        <v>109</v>
      </c>
      <c r="D155" s="22" t="s">
        <v>45</v>
      </c>
      <c r="E155" s="19"/>
      <c r="F155" s="19">
        <v>5000</v>
      </c>
      <c r="G155" s="14">
        <f t="shared" si="2"/>
        <v>31355598.600000005</v>
      </c>
    </row>
    <row r="156" spans="1:11" s="24" customFormat="1" ht="15.6" x14ac:dyDescent="0.3">
      <c r="B156" s="25">
        <v>46105</v>
      </c>
      <c r="C156" s="18" t="s">
        <v>50</v>
      </c>
      <c r="D156" s="1" t="s">
        <v>46</v>
      </c>
      <c r="E156" s="19">
        <v>1050</v>
      </c>
      <c r="F156" s="19"/>
      <c r="G156" s="14">
        <f t="shared" si="2"/>
        <v>31354548.600000005</v>
      </c>
    </row>
    <row r="157" spans="1:11" s="24" customFormat="1" ht="15.6" x14ac:dyDescent="0.3">
      <c r="B157" s="25">
        <v>46105</v>
      </c>
      <c r="C157" s="18" t="s">
        <v>50</v>
      </c>
      <c r="D157" s="1" t="s">
        <v>47</v>
      </c>
      <c r="E157" s="19">
        <v>150</v>
      </c>
      <c r="F157" s="19"/>
      <c r="G157" s="14">
        <f t="shared" si="2"/>
        <v>31354398.600000005</v>
      </c>
    </row>
    <row r="158" spans="1:11" s="24" customFormat="1" ht="15.6" x14ac:dyDescent="0.3">
      <c r="B158" s="25">
        <v>46106</v>
      </c>
      <c r="C158" s="18" t="s">
        <v>38</v>
      </c>
      <c r="D158" s="1" t="s">
        <v>39</v>
      </c>
      <c r="E158" s="19"/>
      <c r="F158" s="19">
        <v>232999.89</v>
      </c>
      <c r="G158" s="14">
        <f t="shared" si="2"/>
        <v>31587398.490000006</v>
      </c>
    </row>
    <row r="159" spans="1:11" s="24" customFormat="1" ht="15.6" x14ac:dyDescent="0.3">
      <c r="B159" s="25">
        <v>46106</v>
      </c>
      <c r="C159" s="18">
        <v>11440241</v>
      </c>
      <c r="D159" s="22" t="s">
        <v>110</v>
      </c>
      <c r="E159" s="19"/>
      <c r="F159" s="19">
        <v>100000</v>
      </c>
      <c r="G159" s="14">
        <f t="shared" si="2"/>
        <v>31687398.490000006</v>
      </c>
    </row>
    <row r="160" spans="1:11" s="24" customFormat="1" ht="15.6" x14ac:dyDescent="0.3">
      <c r="B160" s="25">
        <v>46106</v>
      </c>
      <c r="C160" s="18" t="s">
        <v>38</v>
      </c>
      <c r="D160" s="22" t="s">
        <v>40</v>
      </c>
      <c r="E160" s="19"/>
      <c r="F160" s="19">
        <v>14000</v>
      </c>
      <c r="G160" s="14">
        <f t="shared" si="2"/>
        <v>31701398.490000006</v>
      </c>
    </row>
    <row r="161" spans="2:10" s="24" customFormat="1" ht="15.6" x14ac:dyDescent="0.3">
      <c r="B161" s="25">
        <v>46106</v>
      </c>
      <c r="C161" s="18" t="s">
        <v>111</v>
      </c>
      <c r="D161" s="22" t="s">
        <v>43</v>
      </c>
      <c r="E161" s="19"/>
      <c r="F161" s="19">
        <v>11000</v>
      </c>
      <c r="G161" s="14">
        <f t="shared" si="2"/>
        <v>31712398.490000006</v>
      </c>
    </row>
    <row r="162" spans="2:10" s="24" customFormat="1" ht="15.6" x14ac:dyDescent="0.3">
      <c r="B162" s="25">
        <v>46106</v>
      </c>
      <c r="C162" s="18">
        <v>58026</v>
      </c>
      <c r="D162" s="22" t="s">
        <v>112</v>
      </c>
      <c r="E162" s="19">
        <v>150000</v>
      </c>
      <c r="F162" s="19"/>
      <c r="G162" s="14">
        <f t="shared" si="2"/>
        <v>31562398.490000006</v>
      </c>
    </row>
    <row r="163" spans="2:10" s="24" customFormat="1" ht="15.6" x14ac:dyDescent="0.3">
      <c r="B163" s="25">
        <v>46106</v>
      </c>
      <c r="C163" s="18">
        <v>58027</v>
      </c>
      <c r="D163" s="22" t="s">
        <v>113</v>
      </c>
      <c r="E163" s="19">
        <v>80000</v>
      </c>
      <c r="F163" s="19"/>
      <c r="G163" s="14">
        <f t="shared" si="2"/>
        <v>31482398.490000006</v>
      </c>
    </row>
    <row r="164" spans="2:10" s="24" customFormat="1" ht="15.6" x14ac:dyDescent="0.3">
      <c r="B164" s="25">
        <v>46106</v>
      </c>
      <c r="C164" s="18">
        <v>58028</v>
      </c>
      <c r="D164" s="22" t="s">
        <v>114</v>
      </c>
      <c r="E164" s="19">
        <v>56100</v>
      </c>
      <c r="F164" s="19"/>
      <c r="G164" s="14">
        <f t="shared" si="2"/>
        <v>31426298.490000006</v>
      </c>
    </row>
    <row r="165" spans="2:10" s="24" customFormat="1" ht="15.6" x14ac:dyDescent="0.3">
      <c r="B165" s="25">
        <v>46106</v>
      </c>
      <c r="C165" s="18">
        <v>58029</v>
      </c>
      <c r="D165" s="22" t="s">
        <v>115</v>
      </c>
      <c r="E165" s="19">
        <v>56100</v>
      </c>
      <c r="F165" s="19"/>
      <c r="G165" s="14">
        <f t="shared" si="2"/>
        <v>31370198.490000006</v>
      </c>
      <c r="J165" s="29"/>
    </row>
    <row r="166" spans="2:10" s="24" customFormat="1" ht="15.6" x14ac:dyDescent="0.3">
      <c r="B166" s="25">
        <v>46106</v>
      </c>
      <c r="C166" s="18">
        <v>58030</v>
      </c>
      <c r="D166" s="22" t="s">
        <v>116</v>
      </c>
      <c r="E166" s="19">
        <v>56100</v>
      </c>
      <c r="F166" s="19"/>
      <c r="G166" s="14">
        <f t="shared" si="2"/>
        <v>31314098.490000006</v>
      </c>
    </row>
    <row r="167" spans="2:10" s="24" customFormat="1" ht="15.6" x14ac:dyDescent="0.3">
      <c r="B167" s="25">
        <v>46106</v>
      </c>
      <c r="C167" s="18">
        <v>58031</v>
      </c>
      <c r="D167" s="22" t="s">
        <v>100</v>
      </c>
      <c r="E167" s="19">
        <v>56100</v>
      </c>
      <c r="F167" s="19"/>
      <c r="G167" s="14">
        <f t="shared" si="2"/>
        <v>31257998.490000006</v>
      </c>
    </row>
    <row r="168" spans="2:10" s="24" customFormat="1" ht="15.6" x14ac:dyDescent="0.3">
      <c r="B168" s="25">
        <v>46106</v>
      </c>
      <c r="C168" s="18">
        <v>58032</v>
      </c>
      <c r="D168" s="22" t="s">
        <v>117</v>
      </c>
      <c r="E168" s="19">
        <v>56100</v>
      </c>
      <c r="F168" s="19"/>
      <c r="G168" s="14">
        <f t="shared" si="2"/>
        <v>31201898.490000006</v>
      </c>
    </row>
    <row r="169" spans="2:10" s="24" customFormat="1" ht="15.6" x14ac:dyDescent="0.3">
      <c r="B169" s="25">
        <v>46106</v>
      </c>
      <c r="C169" s="18">
        <v>58033</v>
      </c>
      <c r="D169" s="22" t="s">
        <v>118</v>
      </c>
      <c r="E169" s="19">
        <v>56100</v>
      </c>
      <c r="F169" s="19"/>
      <c r="G169" s="14">
        <f t="shared" si="2"/>
        <v>31145798.490000006</v>
      </c>
    </row>
    <row r="170" spans="2:10" s="24" customFormat="1" ht="15.6" x14ac:dyDescent="0.3">
      <c r="B170" s="25">
        <v>46106</v>
      </c>
      <c r="C170" s="18">
        <v>58034</v>
      </c>
      <c r="D170" s="22" t="s">
        <v>119</v>
      </c>
      <c r="E170" s="19">
        <v>56100</v>
      </c>
      <c r="F170" s="19"/>
      <c r="G170" s="14">
        <f t="shared" si="2"/>
        <v>31089698.490000006</v>
      </c>
    </row>
    <row r="171" spans="2:10" s="24" customFormat="1" ht="15.6" x14ac:dyDescent="0.3">
      <c r="B171" s="25">
        <v>46106</v>
      </c>
      <c r="C171" s="18">
        <v>58035</v>
      </c>
      <c r="D171" s="22" t="s">
        <v>120</v>
      </c>
      <c r="E171" s="19">
        <v>56100</v>
      </c>
      <c r="F171" s="19"/>
      <c r="G171" s="14">
        <f t="shared" si="2"/>
        <v>31033598.490000006</v>
      </c>
      <c r="I171" s="34"/>
      <c r="J171" s="29"/>
    </row>
    <row r="172" spans="2:10" s="24" customFormat="1" ht="15.6" x14ac:dyDescent="0.3">
      <c r="B172" s="25">
        <v>46106</v>
      </c>
      <c r="C172" s="18">
        <v>58036</v>
      </c>
      <c r="D172" s="22" t="s">
        <v>121</v>
      </c>
      <c r="E172" s="19">
        <v>56100</v>
      </c>
      <c r="F172" s="19"/>
      <c r="G172" s="14">
        <f t="shared" si="2"/>
        <v>30977498.490000006</v>
      </c>
      <c r="J172" s="29"/>
    </row>
    <row r="173" spans="2:10" s="24" customFormat="1" ht="15.6" x14ac:dyDescent="0.3">
      <c r="B173" s="25">
        <v>46106</v>
      </c>
      <c r="C173" s="18">
        <v>58037</v>
      </c>
      <c r="D173" s="22" t="s">
        <v>122</v>
      </c>
      <c r="E173" s="19">
        <v>56100</v>
      </c>
      <c r="F173" s="19"/>
      <c r="G173" s="14">
        <f t="shared" si="2"/>
        <v>30921398.490000006</v>
      </c>
      <c r="J173" s="29"/>
    </row>
    <row r="174" spans="2:10" s="24" customFormat="1" ht="15.6" x14ac:dyDescent="0.3">
      <c r="B174" s="25">
        <v>46106</v>
      </c>
      <c r="C174" s="18">
        <v>58038</v>
      </c>
      <c r="D174" s="22" t="s">
        <v>123</v>
      </c>
      <c r="E174" s="19"/>
      <c r="F174" s="19"/>
      <c r="G174" s="14">
        <f t="shared" si="2"/>
        <v>30921398.490000006</v>
      </c>
      <c r="J174" s="29"/>
    </row>
    <row r="175" spans="2:10" s="24" customFormat="1" ht="15.6" x14ac:dyDescent="0.3">
      <c r="B175" s="25">
        <v>46106</v>
      </c>
      <c r="C175" s="18">
        <v>58039</v>
      </c>
      <c r="D175" s="22" t="s">
        <v>124</v>
      </c>
      <c r="E175" s="19">
        <v>56100</v>
      </c>
      <c r="F175" s="19"/>
      <c r="G175" s="14">
        <f t="shared" si="2"/>
        <v>30865298.490000006</v>
      </c>
      <c r="I175" s="48" t="s">
        <v>24</v>
      </c>
    </row>
    <row r="176" spans="2:10" s="24" customFormat="1" ht="15.6" x14ac:dyDescent="0.3">
      <c r="B176" s="25">
        <v>46106</v>
      </c>
      <c r="C176" s="18">
        <v>58040</v>
      </c>
      <c r="D176" s="22" t="s">
        <v>125</v>
      </c>
      <c r="E176" s="19">
        <v>56100</v>
      </c>
      <c r="F176" s="19"/>
      <c r="G176" s="14">
        <f t="shared" si="2"/>
        <v>30809198.490000006</v>
      </c>
      <c r="I176" s="48" t="s">
        <v>25</v>
      </c>
    </row>
    <row r="177" spans="2:11" s="24" customFormat="1" ht="15.6" x14ac:dyDescent="0.3">
      <c r="B177" s="25">
        <v>46106</v>
      </c>
      <c r="C177" s="18">
        <v>58041</v>
      </c>
      <c r="D177" s="22" t="s">
        <v>126</v>
      </c>
      <c r="E177" s="19">
        <v>56100</v>
      </c>
      <c r="F177" s="19"/>
      <c r="G177" s="14">
        <f t="shared" si="2"/>
        <v>30753098.490000006</v>
      </c>
      <c r="I177" s="48">
        <f>14299322.81-13283906.96</f>
        <v>1015415.8499999996</v>
      </c>
      <c r="J177" s="24" t="s">
        <v>26</v>
      </c>
    </row>
    <row r="178" spans="2:11" s="24" customFormat="1" ht="15.6" x14ac:dyDescent="0.3">
      <c r="B178" s="25">
        <v>46106</v>
      </c>
      <c r="C178" s="18">
        <v>58042</v>
      </c>
      <c r="D178" s="22" t="s">
        <v>127</v>
      </c>
      <c r="E178" s="19">
        <v>48000</v>
      </c>
      <c r="F178" s="19"/>
      <c r="G178" s="14">
        <f t="shared" si="2"/>
        <v>30705098.490000006</v>
      </c>
      <c r="I178" s="48" t="s">
        <v>27</v>
      </c>
      <c r="J178" s="32"/>
    </row>
    <row r="179" spans="2:11" s="24" customFormat="1" ht="15.6" x14ac:dyDescent="0.3">
      <c r="B179" s="25">
        <v>46106</v>
      </c>
      <c r="C179" s="18">
        <v>58043</v>
      </c>
      <c r="D179" s="22" t="s">
        <v>128</v>
      </c>
      <c r="E179" s="19">
        <v>56100</v>
      </c>
      <c r="F179" s="19"/>
      <c r="G179" s="14">
        <f t="shared" si="2"/>
        <v>30648998.490000006</v>
      </c>
      <c r="I179" s="48" t="s">
        <v>28</v>
      </c>
      <c r="K179" s="35"/>
    </row>
    <row r="180" spans="2:11" s="24" customFormat="1" ht="15.6" x14ac:dyDescent="0.3">
      <c r="B180" s="25">
        <v>46106</v>
      </c>
      <c r="C180" s="18">
        <v>58044</v>
      </c>
      <c r="D180" s="22" t="s">
        <v>130</v>
      </c>
      <c r="E180" s="19"/>
      <c r="F180" s="19"/>
      <c r="G180" s="14">
        <f t="shared" si="2"/>
        <v>30648998.490000006</v>
      </c>
      <c r="I180" s="48" t="s">
        <v>29</v>
      </c>
    </row>
    <row r="181" spans="2:11" s="24" customFormat="1" ht="15.6" x14ac:dyDescent="0.3">
      <c r="B181" s="25">
        <v>46106</v>
      </c>
      <c r="C181" s="18">
        <v>58045</v>
      </c>
      <c r="D181" s="22" t="s">
        <v>131</v>
      </c>
      <c r="E181" s="19">
        <v>45000</v>
      </c>
      <c r="F181" s="19"/>
      <c r="G181" s="14">
        <f t="shared" si="2"/>
        <v>30603998.490000006</v>
      </c>
      <c r="I181" s="48" t="s">
        <v>30</v>
      </c>
    </row>
    <row r="182" spans="2:11" s="24" customFormat="1" ht="15.6" x14ac:dyDescent="0.3">
      <c r="B182" s="25">
        <v>46106</v>
      </c>
      <c r="C182" s="18">
        <v>58046</v>
      </c>
      <c r="D182" s="22" t="s">
        <v>132</v>
      </c>
      <c r="E182" s="19">
        <v>45000</v>
      </c>
      <c r="F182" s="19"/>
      <c r="G182" s="14">
        <f t="shared" si="2"/>
        <v>30558998.490000006</v>
      </c>
    </row>
    <row r="183" spans="2:11" s="24" customFormat="1" ht="15.6" x14ac:dyDescent="0.3">
      <c r="B183" s="25">
        <v>46106</v>
      </c>
      <c r="C183" s="18">
        <v>58047</v>
      </c>
      <c r="D183" s="22" t="s">
        <v>133</v>
      </c>
      <c r="E183" s="19">
        <v>56100</v>
      </c>
      <c r="F183" s="19"/>
      <c r="G183" s="14">
        <f t="shared" si="2"/>
        <v>30502898.490000006</v>
      </c>
    </row>
    <row r="184" spans="2:11" s="24" customFormat="1" ht="15.6" x14ac:dyDescent="0.3">
      <c r="B184" s="25">
        <v>46106</v>
      </c>
      <c r="C184" s="18">
        <v>58048</v>
      </c>
      <c r="D184" s="22" t="s">
        <v>129</v>
      </c>
      <c r="E184" s="19">
        <v>45000</v>
      </c>
      <c r="F184" s="19"/>
      <c r="G184" s="14">
        <f t="shared" si="2"/>
        <v>30457898.490000006</v>
      </c>
      <c r="I184" s="24" t="s">
        <v>31</v>
      </c>
    </row>
    <row r="185" spans="2:11" s="24" customFormat="1" ht="15.6" x14ac:dyDescent="0.3">
      <c r="B185" s="25">
        <v>46106</v>
      </c>
      <c r="C185" s="18" t="s">
        <v>38</v>
      </c>
      <c r="D185" s="1" t="s">
        <v>46</v>
      </c>
      <c r="E185" s="19">
        <v>250</v>
      </c>
      <c r="F185" s="19"/>
      <c r="G185" s="14">
        <f t="shared" si="2"/>
        <v>30457648.490000006</v>
      </c>
      <c r="I185" s="28">
        <f>26135959</f>
        <v>26135959</v>
      </c>
    </row>
    <row r="186" spans="2:11" s="24" customFormat="1" ht="15.6" x14ac:dyDescent="0.3">
      <c r="B186" s="25">
        <v>46106</v>
      </c>
      <c r="C186" s="18" t="s">
        <v>38</v>
      </c>
      <c r="D186" s="1" t="s">
        <v>47</v>
      </c>
      <c r="E186" s="19">
        <v>125</v>
      </c>
      <c r="F186" s="19"/>
      <c r="G186" s="14">
        <f t="shared" si="2"/>
        <v>30457523.490000006</v>
      </c>
      <c r="I186" s="28">
        <f>25879796.07</f>
        <v>25879796.07</v>
      </c>
    </row>
    <row r="187" spans="2:11" s="24" customFormat="1" ht="15.6" x14ac:dyDescent="0.3">
      <c r="B187" s="25">
        <v>46106</v>
      </c>
      <c r="C187" s="18" t="s">
        <v>38</v>
      </c>
      <c r="D187" s="1" t="s">
        <v>102</v>
      </c>
      <c r="E187" s="19">
        <v>411.25</v>
      </c>
      <c r="F187" s="19"/>
      <c r="G187" s="14">
        <f t="shared" si="2"/>
        <v>30457112.240000006</v>
      </c>
      <c r="I187" s="29">
        <f>I185-I186</f>
        <v>256162.9299999997</v>
      </c>
    </row>
    <row r="188" spans="2:11" s="24" customFormat="1" ht="15.6" x14ac:dyDescent="0.3">
      <c r="B188" s="25">
        <v>46106</v>
      </c>
      <c r="C188" s="18" t="s">
        <v>38</v>
      </c>
      <c r="D188" s="23" t="s">
        <v>59</v>
      </c>
      <c r="E188" s="19">
        <v>9.4499999999999993</v>
      </c>
      <c r="F188" s="19"/>
      <c r="G188" s="14">
        <f t="shared" si="2"/>
        <v>30457102.790000007</v>
      </c>
      <c r="I188" s="28">
        <v>402162.93</v>
      </c>
    </row>
    <row r="189" spans="2:11" s="24" customFormat="1" ht="15.6" x14ac:dyDescent="0.3">
      <c r="B189" s="25">
        <v>46107</v>
      </c>
      <c r="C189" s="18" t="s">
        <v>50</v>
      </c>
      <c r="D189" s="22" t="s">
        <v>40</v>
      </c>
      <c r="E189" s="19"/>
      <c r="F189" s="19">
        <v>7000</v>
      </c>
      <c r="G189" s="14">
        <f t="shared" si="2"/>
        <v>30464102.790000007</v>
      </c>
      <c r="I189" s="29">
        <f>I188</f>
        <v>402162.93</v>
      </c>
      <c r="J189" s="29"/>
    </row>
    <row r="190" spans="2:11" s="24" customFormat="1" ht="15.6" x14ac:dyDescent="0.3">
      <c r="B190" s="25">
        <v>46107</v>
      </c>
      <c r="C190" s="18" t="s">
        <v>134</v>
      </c>
      <c r="D190" s="22" t="s">
        <v>43</v>
      </c>
      <c r="E190" s="19"/>
      <c r="F190" s="19">
        <v>86000</v>
      </c>
      <c r="G190" s="14">
        <f t="shared" si="2"/>
        <v>30550102.790000007</v>
      </c>
      <c r="I190" s="29"/>
      <c r="J190" s="29"/>
    </row>
    <row r="191" spans="2:11" s="24" customFormat="1" ht="15.6" x14ac:dyDescent="0.3">
      <c r="B191" s="25">
        <v>46107</v>
      </c>
      <c r="C191" s="18" t="s">
        <v>135</v>
      </c>
      <c r="D191" s="22" t="s">
        <v>45</v>
      </c>
      <c r="E191" s="19"/>
      <c r="F191" s="19">
        <v>5000</v>
      </c>
      <c r="G191" s="14">
        <f t="shared" si="2"/>
        <v>30555102.790000007</v>
      </c>
      <c r="I191" s="29"/>
      <c r="J191" s="29"/>
    </row>
    <row r="192" spans="2:11" s="24" customFormat="1" ht="15.6" x14ac:dyDescent="0.3">
      <c r="B192" s="25">
        <v>46107</v>
      </c>
      <c r="C192" s="18" t="s">
        <v>50</v>
      </c>
      <c r="D192" s="1" t="s">
        <v>46</v>
      </c>
      <c r="E192" s="19">
        <v>275</v>
      </c>
      <c r="F192" s="19"/>
      <c r="G192" s="14">
        <f t="shared" si="2"/>
        <v>30554827.790000007</v>
      </c>
      <c r="I192" s="29"/>
      <c r="J192" s="29"/>
    </row>
    <row r="193" spans="2:10" s="24" customFormat="1" ht="15.6" x14ac:dyDescent="0.3">
      <c r="B193" s="25">
        <v>46107</v>
      </c>
      <c r="C193" s="18" t="s">
        <v>50</v>
      </c>
      <c r="D193" s="23" t="s">
        <v>59</v>
      </c>
      <c r="E193" s="19">
        <v>225</v>
      </c>
      <c r="F193" s="19"/>
      <c r="G193" s="14">
        <f t="shared" si="2"/>
        <v>30554602.790000007</v>
      </c>
      <c r="I193" s="29"/>
      <c r="J193" s="29"/>
    </row>
    <row r="194" spans="2:10" s="24" customFormat="1" ht="15.6" x14ac:dyDescent="0.3">
      <c r="B194" s="25">
        <v>46107</v>
      </c>
      <c r="C194" s="18" t="s">
        <v>50</v>
      </c>
      <c r="D194" s="22" t="s">
        <v>136</v>
      </c>
      <c r="E194" s="19">
        <v>4953.5200000000004</v>
      </c>
      <c r="F194" s="19"/>
      <c r="G194" s="14">
        <f t="shared" si="2"/>
        <v>30549649.270000007</v>
      </c>
      <c r="I194" s="29"/>
      <c r="J194" s="29"/>
    </row>
    <row r="195" spans="2:10" s="24" customFormat="1" ht="15.6" x14ac:dyDescent="0.3">
      <c r="B195" s="25">
        <v>46108</v>
      </c>
      <c r="C195" s="18" t="s">
        <v>50</v>
      </c>
      <c r="D195" s="1" t="s">
        <v>39</v>
      </c>
      <c r="E195" s="19"/>
      <c r="F195" s="19">
        <v>5000</v>
      </c>
      <c r="G195" s="14">
        <f t="shared" si="2"/>
        <v>30554649.270000007</v>
      </c>
      <c r="I195" s="29"/>
      <c r="J195" s="29"/>
    </row>
    <row r="196" spans="2:10" s="24" customFormat="1" ht="15.6" x14ac:dyDescent="0.3">
      <c r="B196" s="25">
        <v>46108</v>
      </c>
      <c r="C196" s="18" t="s">
        <v>50</v>
      </c>
      <c r="D196" s="22" t="s">
        <v>40</v>
      </c>
      <c r="E196" s="19"/>
      <c r="F196" s="19">
        <v>8000</v>
      </c>
      <c r="G196" s="14">
        <f t="shared" si="2"/>
        <v>30562649.270000007</v>
      </c>
      <c r="I196" s="29"/>
      <c r="J196" s="29"/>
    </row>
    <row r="197" spans="2:10" s="24" customFormat="1" ht="15.6" x14ac:dyDescent="0.3">
      <c r="B197" s="25">
        <v>46108</v>
      </c>
      <c r="C197" s="18" t="s">
        <v>137</v>
      </c>
      <c r="D197" s="22" t="s">
        <v>43</v>
      </c>
      <c r="E197" s="19"/>
      <c r="F197" s="19">
        <v>36000</v>
      </c>
      <c r="G197" s="14">
        <f t="shared" si="2"/>
        <v>30598649.270000007</v>
      </c>
    </row>
    <row r="198" spans="2:10" s="24" customFormat="1" ht="15.6" x14ac:dyDescent="0.3">
      <c r="B198" s="25">
        <v>46108</v>
      </c>
      <c r="C198" s="18" t="s">
        <v>138</v>
      </c>
      <c r="D198" s="22" t="s">
        <v>45</v>
      </c>
      <c r="E198" s="19"/>
      <c r="F198" s="19">
        <v>20000</v>
      </c>
      <c r="G198" s="14">
        <f t="shared" si="2"/>
        <v>30618649.270000007</v>
      </c>
    </row>
    <row r="199" spans="2:10" s="24" customFormat="1" ht="15.6" x14ac:dyDescent="0.3">
      <c r="B199" s="25">
        <v>46108</v>
      </c>
      <c r="C199" s="18" t="s">
        <v>50</v>
      </c>
      <c r="D199" s="1" t="s">
        <v>46</v>
      </c>
      <c r="E199" s="19">
        <v>2150</v>
      </c>
      <c r="F199" s="19"/>
      <c r="G199" s="14">
        <f t="shared" si="2"/>
        <v>30616499.270000007</v>
      </c>
    </row>
    <row r="200" spans="2:10" s="24" customFormat="1" ht="15.6" x14ac:dyDescent="0.3">
      <c r="B200" s="25">
        <v>46108</v>
      </c>
      <c r="C200" s="18" t="s">
        <v>50</v>
      </c>
      <c r="D200" s="1" t="s">
        <v>47</v>
      </c>
      <c r="E200" s="19">
        <v>125</v>
      </c>
      <c r="F200" s="19"/>
      <c r="G200" s="14">
        <f t="shared" si="2"/>
        <v>30616374.270000007</v>
      </c>
    </row>
    <row r="201" spans="2:10" s="24" customFormat="1" ht="15.6" x14ac:dyDescent="0.3">
      <c r="B201" s="25">
        <v>46111</v>
      </c>
      <c r="C201" s="18" t="s">
        <v>50</v>
      </c>
      <c r="D201" s="1" t="s">
        <v>39</v>
      </c>
      <c r="E201" s="19"/>
      <c r="F201" s="19">
        <v>103000</v>
      </c>
      <c r="G201" s="14">
        <f t="shared" si="2"/>
        <v>30719374.270000007</v>
      </c>
    </row>
    <row r="202" spans="2:10" s="24" customFormat="1" ht="15.6" x14ac:dyDescent="0.3">
      <c r="B202" s="25">
        <v>46111</v>
      </c>
      <c r="C202" s="18" t="s">
        <v>50</v>
      </c>
      <c r="D202" s="22" t="s">
        <v>40</v>
      </c>
      <c r="E202" s="19"/>
      <c r="F202" s="19">
        <v>5000</v>
      </c>
      <c r="G202" s="14">
        <f t="shared" si="2"/>
        <v>30724374.270000007</v>
      </c>
    </row>
    <row r="203" spans="2:10" s="24" customFormat="1" ht="15.6" x14ac:dyDescent="0.3">
      <c r="B203" s="25">
        <v>46111</v>
      </c>
      <c r="C203" s="18" t="s">
        <v>139</v>
      </c>
      <c r="D203" s="22" t="s">
        <v>43</v>
      </c>
      <c r="E203" s="19"/>
      <c r="F203" s="19">
        <v>8000</v>
      </c>
      <c r="G203" s="14">
        <f t="shared" si="2"/>
        <v>30732374.270000007</v>
      </c>
    </row>
    <row r="204" spans="2:10" s="24" customFormat="1" ht="15.6" x14ac:dyDescent="0.3">
      <c r="B204" s="25">
        <v>46111</v>
      </c>
      <c r="C204" s="18" t="s">
        <v>140</v>
      </c>
      <c r="D204" s="22" t="s">
        <v>45</v>
      </c>
      <c r="E204" s="19"/>
      <c r="F204" s="19">
        <v>2000</v>
      </c>
      <c r="G204" s="14">
        <f t="shared" si="2"/>
        <v>30734374.270000007</v>
      </c>
    </row>
    <row r="205" spans="2:10" s="24" customFormat="1" ht="15.6" x14ac:dyDescent="0.3">
      <c r="B205" s="25">
        <v>46111</v>
      </c>
      <c r="C205" s="18" t="s">
        <v>50</v>
      </c>
      <c r="D205" s="1" t="s">
        <v>46</v>
      </c>
      <c r="E205" s="19">
        <v>900</v>
      </c>
      <c r="F205" s="19"/>
      <c r="G205" s="14">
        <f t="shared" si="2"/>
        <v>30733474.270000007</v>
      </c>
      <c r="I205" s="24" t="s">
        <v>141</v>
      </c>
    </row>
    <row r="206" spans="2:10" s="24" customFormat="1" ht="15.6" x14ac:dyDescent="0.3">
      <c r="B206" s="25">
        <v>46111</v>
      </c>
      <c r="C206" s="18" t="s">
        <v>50</v>
      </c>
      <c r="D206" s="1" t="s">
        <v>47</v>
      </c>
      <c r="E206" s="19">
        <v>500</v>
      </c>
      <c r="F206" s="19"/>
      <c r="G206" s="14">
        <f t="shared" si="2"/>
        <v>30732974.270000007</v>
      </c>
    </row>
    <row r="207" spans="2:10" s="24" customFormat="1" ht="15.6" x14ac:dyDescent="0.3">
      <c r="B207" s="25">
        <v>46111</v>
      </c>
      <c r="C207" s="18" t="s">
        <v>50</v>
      </c>
      <c r="D207" s="23" t="s">
        <v>59</v>
      </c>
      <c r="E207" s="19">
        <v>154.78</v>
      </c>
      <c r="F207" s="19"/>
      <c r="G207" s="14">
        <f t="shared" ref="G207:G221" si="3">G206+F207-E207</f>
        <v>30732819.490000006</v>
      </c>
    </row>
    <row r="208" spans="2:10" s="24" customFormat="1" ht="15.6" x14ac:dyDescent="0.3">
      <c r="B208" s="25">
        <v>46112</v>
      </c>
      <c r="C208" s="18" t="s">
        <v>50</v>
      </c>
      <c r="D208" s="1" t="s">
        <v>39</v>
      </c>
      <c r="E208" s="19"/>
      <c r="F208" s="19">
        <v>124898.83</v>
      </c>
      <c r="G208" s="14">
        <f t="shared" si="3"/>
        <v>30857718.320000004</v>
      </c>
    </row>
    <row r="209" spans="1:7" s="24" customFormat="1" ht="15.6" x14ac:dyDescent="0.3">
      <c r="B209" s="25">
        <v>46112</v>
      </c>
      <c r="C209" s="18" t="s">
        <v>50</v>
      </c>
      <c r="D209" s="22" t="s">
        <v>40</v>
      </c>
      <c r="E209" s="19"/>
      <c r="F209" s="19">
        <v>14000</v>
      </c>
      <c r="G209" s="14">
        <f t="shared" si="3"/>
        <v>30871718.320000004</v>
      </c>
    </row>
    <row r="210" spans="1:7" s="24" customFormat="1" ht="15.6" x14ac:dyDescent="0.3">
      <c r="B210" s="25">
        <v>46112</v>
      </c>
      <c r="C210" s="18" t="s">
        <v>142</v>
      </c>
      <c r="D210" s="22" t="s">
        <v>43</v>
      </c>
      <c r="E210" s="19"/>
      <c r="F210" s="19">
        <v>17000</v>
      </c>
      <c r="G210" s="14">
        <f t="shared" si="3"/>
        <v>30888718.320000004</v>
      </c>
    </row>
    <row r="211" spans="1:7" s="24" customFormat="1" ht="15.6" x14ac:dyDescent="0.3">
      <c r="B211" s="25">
        <v>46112</v>
      </c>
      <c r="C211" s="18" t="s">
        <v>143</v>
      </c>
      <c r="D211" s="22" t="s">
        <v>45</v>
      </c>
      <c r="E211" s="19"/>
      <c r="F211" s="19">
        <v>9000</v>
      </c>
      <c r="G211" s="14">
        <f t="shared" si="3"/>
        <v>30897718.320000004</v>
      </c>
    </row>
    <row r="212" spans="1:7" s="24" customFormat="1" ht="15.6" x14ac:dyDescent="0.3">
      <c r="B212" s="25">
        <v>46112</v>
      </c>
      <c r="C212" s="18" t="s">
        <v>50</v>
      </c>
      <c r="D212" s="1" t="s">
        <v>46</v>
      </c>
      <c r="E212" s="19">
        <v>200</v>
      </c>
      <c r="F212" s="19"/>
      <c r="G212" s="14">
        <f t="shared" si="3"/>
        <v>30897518.320000004</v>
      </c>
    </row>
    <row r="213" spans="1:7" s="24" customFormat="1" ht="15.6" x14ac:dyDescent="0.3">
      <c r="B213" s="25">
        <v>46112</v>
      </c>
      <c r="C213" s="18" t="s">
        <v>50</v>
      </c>
      <c r="D213" s="1" t="s">
        <v>47</v>
      </c>
      <c r="E213" s="19">
        <v>50</v>
      </c>
      <c r="F213" s="19"/>
      <c r="G213" s="14">
        <f t="shared" si="3"/>
        <v>30897468.320000004</v>
      </c>
    </row>
    <row r="214" spans="1:7" s="24" customFormat="1" ht="15.6" x14ac:dyDescent="0.3">
      <c r="B214" s="25">
        <v>46112</v>
      </c>
      <c r="C214" s="18" t="s">
        <v>50</v>
      </c>
      <c r="D214" s="23" t="s">
        <v>59</v>
      </c>
      <c r="E214" s="19">
        <v>297.26</v>
      </c>
      <c r="F214" s="19"/>
      <c r="G214" s="14">
        <f t="shared" si="3"/>
        <v>30897171.060000002</v>
      </c>
    </row>
    <row r="215" spans="1:7" s="24" customFormat="1" ht="15.6" x14ac:dyDescent="0.3">
      <c r="B215" s="25">
        <v>46112</v>
      </c>
      <c r="C215" s="18" t="s">
        <v>50</v>
      </c>
      <c r="D215" s="22" t="s">
        <v>144</v>
      </c>
      <c r="E215" s="19">
        <v>175</v>
      </c>
      <c r="F215" s="19"/>
      <c r="G215" s="14">
        <f t="shared" si="3"/>
        <v>30896996.060000002</v>
      </c>
    </row>
    <row r="216" spans="1:7" s="24" customFormat="1" ht="15.6" x14ac:dyDescent="0.3">
      <c r="B216" s="25">
        <v>46112</v>
      </c>
      <c r="C216" s="18" t="s">
        <v>50</v>
      </c>
      <c r="D216" s="22" t="s">
        <v>145</v>
      </c>
      <c r="E216" s="19">
        <v>413.7</v>
      </c>
      <c r="F216" s="19"/>
      <c r="G216" s="14">
        <f t="shared" si="3"/>
        <v>30896582.360000003</v>
      </c>
    </row>
    <row r="217" spans="1:7" s="24" customFormat="1" ht="15.6" hidden="1" x14ac:dyDescent="0.3">
      <c r="B217" s="25"/>
      <c r="C217" s="18"/>
      <c r="D217" s="22"/>
      <c r="E217" s="19"/>
      <c r="F217" s="19"/>
      <c r="G217" s="14">
        <f t="shared" si="3"/>
        <v>30896582.360000003</v>
      </c>
    </row>
    <row r="218" spans="1:7" s="24" customFormat="1" ht="15.6" hidden="1" x14ac:dyDescent="0.3">
      <c r="B218" s="25"/>
      <c r="C218" s="18"/>
      <c r="D218" s="22"/>
      <c r="E218" s="19"/>
      <c r="F218" s="19"/>
      <c r="G218" s="14">
        <f t="shared" si="3"/>
        <v>30896582.360000003</v>
      </c>
    </row>
    <row r="219" spans="1:7" s="24" customFormat="1" ht="15.6" hidden="1" x14ac:dyDescent="0.3">
      <c r="B219" s="25"/>
      <c r="C219" s="18"/>
      <c r="D219" s="22"/>
      <c r="E219" s="19"/>
      <c r="F219" s="19"/>
      <c r="G219" s="14">
        <f t="shared" si="3"/>
        <v>30896582.360000003</v>
      </c>
    </row>
    <row r="220" spans="1:7" s="24" customFormat="1" ht="15.6" hidden="1" x14ac:dyDescent="0.3">
      <c r="B220" s="25"/>
      <c r="C220" s="18"/>
      <c r="D220" s="22"/>
      <c r="E220" s="19"/>
      <c r="F220" s="19"/>
      <c r="G220" s="14">
        <f t="shared" si="3"/>
        <v>30896582.360000003</v>
      </c>
    </row>
    <row r="221" spans="1:7" s="24" customFormat="1" ht="15.6" hidden="1" x14ac:dyDescent="0.3">
      <c r="B221" s="25"/>
      <c r="C221" s="18"/>
      <c r="D221" s="22"/>
      <c r="E221" s="19"/>
      <c r="F221" s="19"/>
      <c r="G221" s="14">
        <f t="shared" si="3"/>
        <v>30896582.360000003</v>
      </c>
    </row>
    <row r="222" spans="1:7" s="24" customFormat="1" ht="15.6" x14ac:dyDescent="0.3">
      <c r="B222" s="36" t="s">
        <v>18</v>
      </c>
      <c r="C222" s="37"/>
      <c r="D222" s="37"/>
      <c r="E222" s="38">
        <f>SUM(E14:E221)</f>
        <v>2177983.25</v>
      </c>
      <c r="F222" s="38">
        <f>SUM(F14:F221)</f>
        <v>4676210.92</v>
      </c>
      <c r="G222" s="14"/>
    </row>
    <row r="223" spans="1:7" s="2" customFormat="1" x14ac:dyDescent="0.3">
      <c r="A223" s="20"/>
      <c r="B223" s="61" t="s">
        <v>35</v>
      </c>
      <c r="C223" s="61"/>
      <c r="D223" s="61"/>
      <c r="E223" s="61"/>
      <c r="F223" s="61"/>
      <c r="G223" s="70">
        <f>G216</f>
        <v>30896582.360000003</v>
      </c>
    </row>
    <row r="224" spans="1:7" x14ac:dyDescent="0.3">
      <c r="A224" s="2"/>
      <c r="B224" s="16"/>
      <c r="C224" s="16"/>
      <c r="D224" s="16"/>
      <c r="E224" s="16"/>
      <c r="F224" s="16"/>
      <c r="G224" s="17"/>
    </row>
    <row r="225" spans="1:7" x14ac:dyDescent="0.3">
      <c r="A225" s="2"/>
      <c r="B225" s="16"/>
      <c r="C225" s="16"/>
      <c r="D225" s="16"/>
      <c r="E225" s="16"/>
      <c r="F225" s="16"/>
      <c r="G225" s="17"/>
    </row>
    <row r="226" spans="1:7" ht="15" thickBot="1" x14ac:dyDescent="0.35">
      <c r="B226" s="62"/>
      <c r="C226" s="62"/>
      <c r="D226" t="s">
        <v>16</v>
      </c>
      <c r="F226" s="62"/>
      <c r="G226" s="62"/>
    </row>
    <row r="227" spans="1:7" x14ac:dyDescent="0.3">
      <c r="B227" s="59" t="s">
        <v>147</v>
      </c>
      <c r="C227" s="59"/>
      <c r="F227" s="59" t="s">
        <v>15</v>
      </c>
      <c r="G227" s="59"/>
    </row>
    <row r="228" spans="1:7" x14ac:dyDescent="0.3">
      <c r="B228" s="58" t="s">
        <v>17</v>
      </c>
      <c r="C228" s="58"/>
      <c r="F228" s="58" t="s">
        <v>6</v>
      </c>
      <c r="G228" s="58"/>
    </row>
    <row r="231" spans="1:7" x14ac:dyDescent="0.3">
      <c r="D231" t="s">
        <v>146</v>
      </c>
    </row>
    <row r="232" spans="1:7" x14ac:dyDescent="0.3">
      <c r="D232" s="59" t="s">
        <v>21</v>
      </c>
      <c r="E232" s="59"/>
    </row>
    <row r="233" spans="1:7" x14ac:dyDescent="0.3">
      <c r="D233" s="58" t="s">
        <v>7</v>
      </c>
      <c r="E233" s="58"/>
    </row>
  </sheetData>
  <sortState ref="B10:G20">
    <sortCondition ref="C18:C20"/>
  </sortState>
  <mergeCells count="11">
    <mergeCell ref="A9:G9"/>
    <mergeCell ref="A10:G10"/>
    <mergeCell ref="B223:F223"/>
    <mergeCell ref="B226:C226"/>
    <mergeCell ref="F226:G226"/>
    <mergeCell ref="D233:E233"/>
    <mergeCell ref="B227:C227"/>
    <mergeCell ref="F227:G227"/>
    <mergeCell ref="B228:C228"/>
    <mergeCell ref="F228:G228"/>
    <mergeCell ref="D232:E232"/>
  </mergeCells>
  <pageMargins left="0.23622047244094491" right="0.23622047244094491" top="0.74803149606299213" bottom="0.74803149606299213" header="0.31496062992125984" footer="0.31496062992125984"/>
  <pageSetup scale="70" orientation="portrait" r:id="rId1"/>
  <rowBreaks count="1" manualBreakCount="1">
    <brk id="12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H19" sqref="H19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3.109375" customWidth="1"/>
    <col min="6" max="6" width="17" customWidth="1"/>
    <col min="7" max="7" width="17.33203125" customWidth="1"/>
  </cols>
  <sheetData>
    <row r="6" spans="1:7" ht="18" x14ac:dyDescent="0.35">
      <c r="A6" s="60" t="s">
        <v>11</v>
      </c>
      <c r="B6" s="60"/>
      <c r="C6" s="60"/>
      <c r="D6" s="60"/>
      <c r="E6" s="60"/>
      <c r="F6" s="60"/>
      <c r="G6" s="60"/>
    </row>
    <row r="7" spans="1:7" ht="18" x14ac:dyDescent="0.35">
      <c r="A7" s="60" t="s">
        <v>34</v>
      </c>
      <c r="B7" s="60"/>
      <c r="C7" s="60"/>
      <c r="D7" s="60"/>
      <c r="E7" s="60"/>
      <c r="F7" s="60"/>
      <c r="G7" s="60"/>
    </row>
    <row r="8" spans="1:7" ht="15" thickBot="1" x14ac:dyDescent="0.35">
      <c r="G8" s="13" t="s">
        <v>9</v>
      </c>
    </row>
    <row r="9" spans="1:7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4" t="s">
        <v>14</v>
      </c>
      <c r="G9" s="5" t="s">
        <v>4</v>
      </c>
    </row>
    <row r="10" spans="1:7" ht="15.6" x14ac:dyDescent="0.3">
      <c r="A10" s="2"/>
      <c r="B10" s="26"/>
      <c r="C10" s="7"/>
      <c r="D10" s="7" t="s">
        <v>33</v>
      </c>
      <c r="E10" s="7"/>
      <c r="F10" s="7"/>
      <c r="G10" s="14">
        <v>7337447.0199999996</v>
      </c>
    </row>
    <row r="11" spans="1:7" ht="15.6" x14ac:dyDescent="0.3">
      <c r="A11" s="2"/>
      <c r="B11" s="31"/>
      <c r="C11" s="27"/>
      <c r="D11" s="1"/>
      <c r="E11" s="7"/>
      <c r="F11" s="46"/>
      <c r="G11" s="14">
        <f>G10-E11+F11</f>
        <v>7337447.0199999996</v>
      </c>
    </row>
    <row r="12" spans="1:7" ht="15.6" x14ac:dyDescent="0.3">
      <c r="A12" s="2"/>
      <c r="B12" s="42" t="s">
        <v>19</v>
      </c>
      <c r="C12" s="43"/>
      <c r="D12" s="44"/>
      <c r="E12" s="52">
        <f>SUM(E10:E11)</f>
        <v>0</v>
      </c>
      <c r="F12" s="45">
        <f>SUM(F11:F11)</f>
        <v>0</v>
      </c>
      <c r="G12" s="14"/>
    </row>
    <row r="13" spans="1:7" x14ac:dyDescent="0.3">
      <c r="A13" s="20"/>
      <c r="B13" s="63" t="s">
        <v>36</v>
      </c>
      <c r="C13" s="64"/>
      <c r="D13" s="64"/>
      <c r="E13" s="64"/>
      <c r="F13" s="65"/>
      <c r="G13" s="50">
        <f>G11</f>
        <v>7337447.0199999996</v>
      </c>
    </row>
    <row r="14" spans="1:7" x14ac:dyDescent="0.3">
      <c r="A14" s="2"/>
      <c r="B14" s="16"/>
      <c r="C14" s="16"/>
      <c r="D14" s="16"/>
      <c r="E14" s="16"/>
      <c r="F14" s="16"/>
      <c r="G14" s="17"/>
    </row>
    <row r="15" spans="1:7" x14ac:dyDescent="0.3">
      <c r="A15" s="2"/>
      <c r="B15" s="16"/>
      <c r="C15" s="16"/>
      <c r="D15" s="16"/>
      <c r="E15" s="16"/>
      <c r="F15" s="16"/>
      <c r="G15" s="17"/>
    </row>
    <row r="16" spans="1:7" x14ac:dyDescent="0.3">
      <c r="A16" s="2"/>
      <c r="B16" s="16"/>
      <c r="C16" s="16"/>
      <c r="D16" s="16"/>
      <c r="E16" s="16"/>
      <c r="F16" s="16"/>
      <c r="G16" s="17"/>
    </row>
    <row r="17" spans="2:11" ht="15" thickBot="1" x14ac:dyDescent="0.35">
      <c r="B17" s="62"/>
      <c r="C17" s="62"/>
      <c r="F17" s="62"/>
      <c r="G17" s="62"/>
    </row>
    <row r="18" spans="2:11" x14ac:dyDescent="0.3">
      <c r="B18" s="59" t="s">
        <v>22</v>
      </c>
      <c r="C18" s="59"/>
      <c r="F18" s="59" t="s">
        <v>15</v>
      </c>
      <c r="G18" s="59"/>
    </row>
    <row r="19" spans="2:11" x14ac:dyDescent="0.3">
      <c r="B19" s="58" t="s">
        <v>17</v>
      </c>
      <c r="C19" s="58"/>
      <c r="F19" s="58" t="s">
        <v>6</v>
      </c>
      <c r="G19" s="58"/>
    </row>
    <row r="21" spans="2:11" x14ac:dyDescent="0.3">
      <c r="K21" s="30"/>
    </row>
    <row r="22" spans="2:11" x14ac:dyDescent="0.3">
      <c r="D22" t="s">
        <v>8</v>
      </c>
    </row>
    <row r="23" spans="2:11" x14ac:dyDescent="0.3">
      <c r="D23" s="59" t="s">
        <v>21</v>
      </c>
      <c r="E23" s="59"/>
    </row>
    <row r="24" spans="2:11" x14ac:dyDescent="0.3">
      <c r="D24" s="58" t="s">
        <v>7</v>
      </c>
      <c r="E24" s="58"/>
    </row>
  </sheetData>
  <mergeCells count="11">
    <mergeCell ref="F19:G19"/>
    <mergeCell ref="D23:E23"/>
    <mergeCell ref="D24:E24"/>
    <mergeCell ref="B19:C19"/>
    <mergeCell ref="B13:F13"/>
    <mergeCell ref="A6:G6"/>
    <mergeCell ref="A7:G7"/>
    <mergeCell ref="B17:C17"/>
    <mergeCell ref="F17:G17"/>
    <mergeCell ref="B18:C18"/>
    <mergeCell ref="F18:G18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5"/>
  <sheetViews>
    <sheetView tabSelected="1" view="pageBreakPreview" topLeftCell="A19" zoomScale="60" zoomScaleNormal="100" workbookViewId="0">
      <selection activeCell="G95" sqref="G95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55.77734375" customWidth="1"/>
    <col min="5" max="6" width="13.4414062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60" t="s">
        <v>0</v>
      </c>
      <c r="B6" s="60"/>
      <c r="C6" s="60"/>
      <c r="D6" s="60"/>
      <c r="E6" s="60"/>
      <c r="F6" s="60"/>
      <c r="G6" s="60"/>
    </row>
    <row r="7" spans="1:13" ht="18" x14ac:dyDescent="0.35">
      <c r="A7" s="60" t="s">
        <v>34</v>
      </c>
      <c r="B7" s="60"/>
      <c r="C7" s="60"/>
      <c r="D7" s="60"/>
      <c r="E7" s="60"/>
      <c r="F7" s="60"/>
      <c r="G7" s="60"/>
    </row>
    <row r="8" spans="1:13" ht="15" thickBot="1" x14ac:dyDescent="0.35">
      <c r="G8" s="13" t="s">
        <v>5</v>
      </c>
    </row>
    <row r="9" spans="1:13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5" t="s">
        <v>14</v>
      </c>
      <c r="G9" s="5" t="s">
        <v>4</v>
      </c>
    </row>
    <row r="10" spans="1:13" ht="15.6" x14ac:dyDescent="0.3">
      <c r="B10" s="10"/>
      <c r="C10" s="1"/>
      <c r="D10" s="7" t="s">
        <v>33</v>
      </c>
      <c r="E10" s="1"/>
      <c r="F10" s="11"/>
      <c r="G10" s="12">
        <v>15325001.6</v>
      </c>
      <c r="K10" s="1"/>
    </row>
    <row r="11" spans="1:13" x14ac:dyDescent="0.3">
      <c r="B11" s="21">
        <v>46091</v>
      </c>
      <c r="C11" s="18" t="s">
        <v>74</v>
      </c>
      <c r="D11" s="22" t="s">
        <v>150</v>
      </c>
      <c r="E11" s="19">
        <v>453780</v>
      </c>
      <c r="F11" s="19"/>
      <c r="G11" s="8">
        <f>G10+F11-E11</f>
        <v>14871221.6</v>
      </c>
      <c r="M11" s="8">
        <f>M10+L11-K11</f>
        <v>0</v>
      </c>
    </row>
    <row r="12" spans="1:13" x14ac:dyDescent="0.3">
      <c r="B12" s="21">
        <v>46091</v>
      </c>
      <c r="C12" s="18" t="s">
        <v>75</v>
      </c>
      <c r="D12" s="22" t="s">
        <v>149</v>
      </c>
      <c r="E12" s="19">
        <v>158403.32</v>
      </c>
      <c r="F12" s="19"/>
      <c r="G12" s="8">
        <f t="shared" ref="G12:G13" si="0">G11+F12-E12</f>
        <v>14712818.279999999</v>
      </c>
    </row>
    <row r="13" spans="1:13" x14ac:dyDescent="0.3">
      <c r="B13" s="21">
        <v>46093</v>
      </c>
      <c r="C13" s="18" t="s">
        <v>84</v>
      </c>
      <c r="D13" s="22" t="s">
        <v>148</v>
      </c>
      <c r="E13" s="19">
        <v>12426.23</v>
      </c>
      <c r="F13" s="19"/>
      <c r="G13" s="8">
        <f t="shared" si="0"/>
        <v>14700392.049999999</v>
      </c>
    </row>
    <row r="14" spans="1:13" s="24" customFormat="1" x14ac:dyDescent="0.3">
      <c r="B14" s="39"/>
      <c r="C14" s="37"/>
      <c r="D14" s="40"/>
      <c r="E14" s="41">
        <f>SUM(E11:E13)</f>
        <v>624609.55000000005</v>
      </c>
      <c r="F14" s="38">
        <f>F12</f>
        <v>0</v>
      </c>
      <c r="G14" s="8"/>
    </row>
    <row r="15" spans="1:13" ht="15" customHeight="1" thickBot="1" x14ac:dyDescent="0.35">
      <c r="B15" s="67" t="s">
        <v>37</v>
      </c>
      <c r="C15" s="68"/>
      <c r="D15" s="68"/>
      <c r="E15" s="68"/>
      <c r="F15" s="69"/>
      <c r="G15" s="72">
        <f>G13</f>
        <v>14700392.049999999</v>
      </c>
    </row>
    <row r="16" spans="1:13" ht="15" customHeight="1" x14ac:dyDescent="0.3">
      <c r="B16" s="57"/>
      <c r="C16" s="57"/>
      <c r="D16" s="57"/>
      <c r="E16" s="57"/>
      <c r="F16" s="57"/>
      <c r="G16" s="71"/>
    </row>
    <row r="17" spans="2:7" ht="15" customHeight="1" x14ac:dyDescent="0.3">
      <c r="B17" s="57"/>
      <c r="C17" s="57"/>
      <c r="D17" s="57"/>
      <c r="E17" s="57"/>
      <c r="F17" s="57"/>
      <c r="G17" s="71"/>
    </row>
    <row r="20" spans="2:7" ht="15" thickBot="1" x14ac:dyDescent="0.35">
      <c r="B20" s="62"/>
      <c r="C20" s="62"/>
      <c r="F20" s="62"/>
      <c r="G20" s="62"/>
    </row>
    <row r="21" spans="2:7" x14ac:dyDescent="0.3">
      <c r="B21" s="59" t="s">
        <v>22</v>
      </c>
      <c r="C21" s="59"/>
      <c r="F21" s="59" t="s">
        <v>15</v>
      </c>
      <c r="G21" s="59"/>
    </row>
    <row r="22" spans="2:7" x14ac:dyDescent="0.3">
      <c r="B22" s="66" t="s">
        <v>23</v>
      </c>
      <c r="C22" s="58"/>
      <c r="F22" s="58" t="s">
        <v>6</v>
      </c>
      <c r="G22" s="58"/>
    </row>
    <row r="23" spans="2:7" x14ac:dyDescent="0.3">
      <c r="D23" t="s">
        <v>8</v>
      </c>
    </row>
    <row r="24" spans="2:7" x14ac:dyDescent="0.3">
      <c r="D24" s="59" t="s">
        <v>20</v>
      </c>
      <c r="E24" s="59"/>
    </row>
    <row r="25" spans="2:7" x14ac:dyDescent="0.3">
      <c r="D25" s="58" t="s">
        <v>7</v>
      </c>
      <c r="E25" s="58"/>
    </row>
  </sheetData>
  <mergeCells count="11">
    <mergeCell ref="A6:G6"/>
    <mergeCell ref="A7:G7"/>
    <mergeCell ref="B15:F15"/>
    <mergeCell ref="B20:C20"/>
    <mergeCell ref="F20:G20"/>
    <mergeCell ref="D25:E25"/>
    <mergeCell ref="B21:C21"/>
    <mergeCell ref="F21:G21"/>
    <mergeCell ref="B22:C22"/>
    <mergeCell ref="F22:G22"/>
    <mergeCell ref="D24:E24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2026-04-07T16:11:14Z</cp:lastPrinted>
  <dcterms:created xsi:type="dcterms:W3CDTF">2023-03-31T14:42:22Z</dcterms:created>
  <dcterms:modified xsi:type="dcterms:W3CDTF">2026-04-14T18:22:02Z</dcterms:modified>
</cp:coreProperties>
</file>