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CARPETA PRESUPUESTO 2026\LIBRE ACCESO A LA INFORMACION 2026\EJECUCION DE GASTOS Y APLICACIONES FINANCIERAS ENERO DICIEMBRE 2026\ABRIL\"/>
    </mc:Choice>
  </mc:AlternateContent>
  <xr:revisionPtr revIDLastSave="0" documentId="13_ncr:1_{985DF10E-7282-4446-A74A-214DC4D2A3F7}" xr6:coauthVersionLast="36" xr6:coauthVersionMax="36" xr10:uidLastSave="{00000000-0000-0000-0000-000000000000}"/>
  <bookViews>
    <workbookView xWindow="0" yWindow="0" windowWidth="28800" windowHeight="12105" xr2:uid="{129648EA-3029-45BF-B8AC-82E3D72ABB71}"/>
  </bookViews>
  <sheets>
    <sheet name="EJECUCION PRESUPUESTARIA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G51" i="1"/>
  <c r="F51" i="1"/>
  <c r="E51" i="1"/>
  <c r="H51" i="1" s="1"/>
  <c r="D51" i="1"/>
  <c r="G35" i="1"/>
  <c r="G9" i="1"/>
  <c r="G25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4" i="1"/>
  <c r="H12" i="1"/>
  <c r="H11" i="1"/>
  <c r="H13" i="1"/>
  <c r="H10" i="1"/>
  <c r="H9" i="1"/>
  <c r="H15" i="1" l="1"/>
  <c r="G70" i="1"/>
  <c r="C35" i="1"/>
  <c r="C25" i="1"/>
  <c r="E35" i="1"/>
  <c r="D35" i="1"/>
  <c r="F35" i="1"/>
  <c r="F25" i="1"/>
  <c r="H25" i="1" s="1"/>
  <c r="H70" i="1" s="1"/>
  <c r="F9" i="1"/>
  <c r="F70" i="1" l="1"/>
  <c r="E25" i="1"/>
  <c r="E9" i="1"/>
  <c r="E67" i="1" l="1"/>
  <c r="E66" i="1"/>
  <c r="E61" i="1"/>
  <c r="E44" i="1"/>
  <c r="E70" i="1" l="1"/>
  <c r="D9" i="1"/>
  <c r="C51" i="1" l="1"/>
  <c r="C44" i="1"/>
  <c r="C15" i="1"/>
  <c r="C9" i="1"/>
  <c r="D67" i="1" l="1"/>
  <c r="D25" i="1"/>
  <c r="C67" i="1"/>
  <c r="C66" i="1" s="1"/>
  <c r="D61" i="1"/>
  <c r="C61" i="1"/>
  <c r="D44" i="1"/>
  <c r="B67" i="1"/>
  <c r="B66" i="1" s="1"/>
  <c r="B61" i="1"/>
  <c r="B51" i="1"/>
  <c r="B44" i="1"/>
  <c r="B35" i="1"/>
  <c r="B25" i="1"/>
  <c r="B15" i="1"/>
  <c r="B9" i="1"/>
  <c r="D70" i="1" l="1"/>
  <c r="C70" i="1"/>
  <c r="D66" i="1"/>
  <c r="B70" i="1"/>
</calcChain>
</file>

<file path=xl/sharedStrings.xml><?xml version="1.0" encoding="utf-8"?>
<sst xmlns="http://schemas.openxmlformats.org/spreadsheetml/2006/main" count="88" uniqueCount="88">
  <si>
    <t xml:space="preserve">Superintendencia de Seguros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</si>
  <si>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</si>
  <si>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</si>
  <si>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</si>
  <si>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</si>
  <si>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</si>
  <si>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</si>
  <si>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</si>
  <si>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</si>
  <si>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</si>
  <si>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</si>
  <si>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</si>
  <si>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</si>
  <si>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</si>
  <si>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</si>
  <si>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</si>
  <si>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</si>
  <si>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</si>
  <si>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</si>
  <si>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</si>
  <si>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</si>
  <si>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</si>
  <si>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</si>
  <si>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</si>
  <si>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</si>
  <si>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</si>
  <si>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</si>
  <si>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</si>
  <si>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</si>
  <si>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</si>
  <si>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</si>
  <si>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</si>
  <si>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</si>
  <si>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</si>
  <si>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</si>
  <si>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</si>
  <si>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</si>
  <si>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</si>
  <si>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</si>
  <si>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</si>
  <si>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</si>
  <si>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</si>
  <si>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</si>
  <si>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</si>
  <si>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</si>
  <si>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</si>
  <si>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</si>
  <si>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</si>
  <si>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</si>
  <si>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</si>
  <si>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</si>
  <si>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</si>
  <si>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</si>
  <si>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</si>
  <si>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</si>
  <si>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</si>
  <si>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</si>
  <si>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</si>
  <si>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</si>
  <si>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</si>
  <si>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</si>
  <si>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</si>
  <si>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</si>
  <si>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</si>
  <si>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</si>
  <si>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</si>
  <si>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</si>
  <si>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</si>
  <si>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</si>
  <si>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</si>
  <si>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</si>
  <si>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</si>
  <si>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</si>
  <si>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</si>
  <si>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</si>
  <si>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</si>
  <si>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Año 2026</t>
  </si>
  <si>
    <t>Febrero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</si>
  <si>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</si>
  <si>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</si>
  <si>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 contratados o, en los casos de gastos sin contraprestación, por haberse cumplido los requisitos administrativos dispuestos por el reglamento de la presente Ley.</t>
    </r>
  </si>
  <si>
    <t>Marzo</t>
  </si>
  <si>
    <t xml:space="preserve">  ______________________________________</t>
  </si>
  <si>
    <t>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</si>
  <si>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JORGE MORONTA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</si>
  <si>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DIRECTOR FINANCIERO</t>
  </si>
  <si>
    <t>Correspondiente al mes de Abril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</si>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</sst>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164" fontId="5" fillId="0" borderId="3" xfId="0" applyNumberFormat="1" applyFont="1" applyBorder="1"/>
    <xf numFmtId="43" fontId="3" fillId="0" borderId="0" xfId="1" applyFont="1"/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0" applyNumberFormat="1" applyFont="1"/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43" fontId="5" fillId="0" borderId="0" xfId="1" applyFont="1"/>
    <xf numFmtId="0" fontId="5" fillId="0" borderId="0" xfId="0" applyFont="1" applyAlignment="1">
      <alignment horizontal="left" vertical="center" indent="1"/>
    </xf>
    <xf numFmtId="43" fontId="5" fillId="0" borderId="3" xfId="1" applyFont="1" applyBorder="1"/>
    <xf numFmtId="165" fontId="3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left"/>
    </xf>
    <xf numFmtId="43" fontId="3" fillId="0" borderId="0" xfId="1" applyFont="1" applyFill="1"/>
    <xf numFmtId="43" fontId="5" fillId="0" borderId="0" xfId="1" applyFont="1" applyFill="1"/>
    <xf numFmtId="0" fontId="3" fillId="0" borderId="0" xfId="0" applyFont="1" applyFill="1"/>
    <xf numFmtId="0" fontId="0" fillId="0" borderId="0" xfId="0" applyFill="1"/>
    <xf numFmtId="4" fontId="0" fillId="0" borderId="0" xfId="0" applyNumberFormat="1"/>
    <xf numFmtId="43" fontId="4" fillId="2" borderId="4" xfId="1" applyFont="1" applyFill="1" applyBorder="1"/>
    <xf numFmtId="0" fontId="11" fillId="0" borderId="0" xfId="0" applyFont="1" applyBorder="1" applyAlignment="1">
      <alignment horizontal="left" vertical="top" wrapText="1" indent="26" readingOrder="1"/>
    </xf>
    <xf numFmtId="0" fontId="11" fillId="0" borderId="0" xfId="0" applyFont="1" applyBorder="1" applyAlignment="1">
      <alignment horizontal="left" vertical="top" wrapText="1" indent="41" readingOrder="1"/>
    </xf>
    <xf numFmtId="0" fontId="13" fillId="3" borderId="0" xfId="0" applyFont="1" applyFill="1" applyAlignment="1">
      <alignment horizontal="center"/>
    </xf>
    <xf numFmtId="0" fontId="3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Alignment="1">
      <alignment horizontal="left" wrapText="1" indent="2"/>
    </xf>
    <xf numFmtId="0" fontId="4" fillId="2" borderId="4" xfId="0" applyFont="1" applyFill="1" applyBorder="1" applyAlignment="1">
      <alignment vertical="center"/>
    </xf>
    <xf numFmtId="43" fontId="0" fillId="0" borderId="0" xfId="1" applyFont="1" applyFill="1"/>
    <xf numFmtId="43" fontId="0" fillId="0" borderId="0" xfId="1" applyFont="1"/>
    <xf numFmtId="43" fontId="9" fillId="0" borderId="0" xfId="1" applyFont="1" applyFill="1"/>
    <xf numFmtId="43" fontId="9" fillId="0" borderId="0" xfId="1" applyFont="1"/>
    <xf numFmtId="4" fontId="9" fillId="0" borderId="0" xfId="0" applyNumberFormat="1" applyFont="1"/>
    <xf numFmtId="0" fontId="5" fillId="0" borderId="0" xfId="0" applyFont="1" applyAlignment="1"/>
    <xf numFmtId="43" fontId="3" fillId="0" borderId="0" xfId="1" applyFont="1" applyAlignment="1">
      <alignment horizontal="right"/>
    </xf>
    <xf numFmtId="43" fontId="3" fillId="0" borderId="0" xfId="0" applyNumberFormat="1" applyFont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Alignment="1"/>
    <xf numFmtId="0" fontId="13" fillId="3" borderId="0" xfId="0" applyFont="1" applyFill="1" applyAlignment="1">
      <alignment horizontal="center"/>
    </xf>
    <xf numFmtId="43" fontId="5" fillId="0" borderId="0" xfId="1" applyFont="1" applyBorder="1"/>
    <xf numFmtId="43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43" fontId="4" fillId="2" borderId="5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readingOrder="1"/>
    </xf>
    <xf numFmtId="0" fontId="11" fillId="0" borderId="0" xfId="0" applyFont="1" applyBorder="1" applyAlignment="1">
      <alignment horizontal="center" vertical="top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276225</xdr:rowOff>
    </xdr:from>
    <xdr:to>
      <xdr:col>0</xdr:col>
      <xdr:colOff>2552701</xdr:colOff>
      <xdr:row>3</xdr:row>
      <xdr:rowOff>9525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2552701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AB88"/>
  <sheetViews>
    <sheetView tabSelected="1" topLeftCell="A43" workbookViewId="0">
      <selection activeCell="J59" sqref="J59"/>
    </sheetView>
  </sheetViews>
  <sheetFormatPr baseColWidth="10" defaultRowHeight="15" x14ac:dyDescent="0.25"/>
  <cols>
    <col min="1" max="1" width="69.5703125" style="1" customWidth="1"/>
    <col min="2" max="2" width="18.7109375" style="1" customWidth="1"/>
    <col min="3" max="3" width="17.85546875" style="1" customWidth="1"/>
    <col min="4" max="7" width="14.85546875" customWidth="1"/>
    <col min="8" max="8" width="16.140625" customWidth="1"/>
    <col min="9" max="9" width="20" customWidth="1"/>
    <col min="10" max="10" width="15.42578125" customWidth="1"/>
    <col min="12" max="12" width="13.140625" bestFit="1" customWidth="1"/>
  </cols>
  <sheetData>
    <row r="1" spans="1:10" ht="28.5" x14ac:dyDescent="0.25">
      <c r="A1" s="64" t="s">
        <v>0</v>
      </c>
      <c r="B1" s="65"/>
      <c r="C1" s="65"/>
      <c r="D1" s="65"/>
      <c r="E1" s="65"/>
      <c r="F1" s="65"/>
      <c r="G1" s="65"/>
      <c r="H1" s="65"/>
    </row>
    <row r="2" spans="1:10" ht="15.75" x14ac:dyDescent="0.25">
      <c r="A2" s="66" t="s">
        <v>76</v>
      </c>
      <c r="B2" s="67"/>
      <c r="C2" s="67"/>
      <c r="D2" s="67"/>
      <c r="E2" s="67"/>
      <c r="F2" s="67"/>
      <c r="G2" s="67"/>
      <c r="H2" s="67"/>
    </row>
    <row r="3" spans="1:10" ht="15.75" x14ac:dyDescent="0.25">
      <c r="A3" s="68" t="s">
        <v>86</v>
      </c>
      <c r="B3" s="69"/>
      <c r="C3" s="69"/>
      <c r="D3" s="69"/>
      <c r="E3" s="69"/>
      <c r="F3" s="69"/>
      <c r="G3" s="69"/>
      <c r="H3" s="69"/>
    </row>
    <row r="4" spans="1:10" ht="15.75" x14ac:dyDescent="0.25">
      <c r="A4" s="70" t="s">
        <v>75</v>
      </c>
      <c r="B4" s="71"/>
      <c r="C4" s="71"/>
      <c r="D4" s="71"/>
      <c r="E4" s="71"/>
      <c r="F4" s="71"/>
      <c r="G4" s="71"/>
      <c r="H4" s="71"/>
      <c r="I4" s="22"/>
    </row>
    <row r="5" spans="1:10" ht="15.75" x14ac:dyDescent="0.25">
      <c r="A5" s="70" t="s">
        <v>1</v>
      </c>
      <c r="B5" s="71"/>
      <c r="C5" s="71"/>
      <c r="D5" s="71"/>
      <c r="E5" s="71"/>
      <c r="F5" s="71"/>
      <c r="G5" s="71"/>
      <c r="H5" s="71"/>
      <c r="I5" s="23"/>
    </row>
    <row r="6" spans="1:10" ht="15" customHeight="1" x14ac:dyDescent="0.25">
      <c r="A6" s="51" t="s">
        <v>2</v>
      </c>
      <c r="B6" s="52" t="s">
        <v>3</v>
      </c>
      <c r="C6" s="54" t="s">
        <v>74</v>
      </c>
      <c r="D6" s="48" t="s">
        <v>71</v>
      </c>
      <c r="E6" s="49"/>
      <c r="F6" s="49"/>
      <c r="G6" s="49"/>
      <c r="H6" s="50"/>
    </row>
    <row r="7" spans="1:10" ht="20.25" customHeight="1" x14ac:dyDescent="0.25">
      <c r="A7" s="51"/>
      <c r="B7" s="53"/>
      <c r="C7" s="55"/>
      <c r="D7" s="24" t="s">
        <v>72</v>
      </c>
      <c r="E7" s="37" t="s">
        <v>77</v>
      </c>
      <c r="F7" s="38" t="s">
        <v>81</v>
      </c>
      <c r="G7" s="43" t="s">
        <v>87</v>
      </c>
      <c r="H7" s="24" t="s">
        <v>73</v>
      </c>
    </row>
    <row r="8" spans="1:10" x14ac:dyDescent="0.25">
      <c r="A8" s="4" t="s">
        <v>4</v>
      </c>
      <c r="B8" s="2"/>
      <c r="C8" s="18"/>
      <c r="D8" s="19"/>
      <c r="E8" s="19"/>
      <c r="F8" s="19"/>
      <c r="G8" s="19"/>
    </row>
    <row r="9" spans="1:10" x14ac:dyDescent="0.25">
      <c r="A9" s="5" t="s">
        <v>5</v>
      </c>
      <c r="B9" s="6">
        <f t="shared" ref="B9" si="0">+B10+B11+B12+B13+B14</f>
        <v>492373784</v>
      </c>
      <c r="C9" s="9">
        <f>+C10+C11+C12+C13+C14</f>
        <v>522325000</v>
      </c>
      <c r="D9" s="31">
        <f>+D10+D11+D12+D13+D14</f>
        <v>32782389.810000002</v>
      </c>
      <c r="E9" s="31">
        <f>+E10+E11+E12+E13+E14</f>
        <v>33291911.809999999</v>
      </c>
      <c r="F9" s="31">
        <f>+F10+F11+F12+F13+F14</f>
        <v>32849542.130000003</v>
      </c>
      <c r="G9" s="31">
        <f>+G10+G11+G12+G13+G14</f>
        <v>32639530.110000003</v>
      </c>
      <c r="H9" s="32">
        <f>+D9+E9+F9+G9</f>
        <v>131563373.86</v>
      </c>
      <c r="I9" s="33"/>
    </row>
    <row r="10" spans="1:10" x14ac:dyDescent="0.25">
      <c r="A10" s="7" t="s">
        <v>6</v>
      </c>
      <c r="B10" s="8">
        <v>374527614</v>
      </c>
      <c r="C10" s="35">
        <v>386527614</v>
      </c>
      <c r="D10" s="29">
        <v>27464695.690000001</v>
      </c>
      <c r="E10" s="29">
        <v>27934099.829999998</v>
      </c>
      <c r="F10" s="29">
        <v>27554484.710000001</v>
      </c>
      <c r="G10" s="20">
        <v>27273932.260000002</v>
      </c>
      <c r="H10" s="30">
        <f>+D10+E10+F10+G10</f>
        <v>110227212.48999999</v>
      </c>
      <c r="I10" s="20"/>
      <c r="J10" s="20"/>
    </row>
    <row r="11" spans="1:10" x14ac:dyDescent="0.25">
      <c r="A11" s="7" t="s">
        <v>7</v>
      </c>
      <c r="B11" s="8">
        <v>70261170</v>
      </c>
      <c r="C11" s="8">
        <v>72286170</v>
      </c>
      <c r="D11" s="29">
        <v>1240000</v>
      </c>
      <c r="E11" s="29">
        <v>1210000</v>
      </c>
      <c r="F11" s="29">
        <v>1232385.28</v>
      </c>
      <c r="G11" s="20">
        <v>1308873.53</v>
      </c>
      <c r="H11" s="30">
        <f>+D11+E11+F11+G11</f>
        <v>4991258.8100000005</v>
      </c>
      <c r="I11" s="20"/>
      <c r="J11" s="20"/>
    </row>
    <row r="12" spans="1:10" x14ac:dyDescent="0.25">
      <c r="A12" s="7" t="s">
        <v>8</v>
      </c>
      <c r="B12" s="8">
        <v>2160000</v>
      </c>
      <c r="C12" s="8">
        <v>2160000</v>
      </c>
      <c r="D12" s="29">
        <v>0</v>
      </c>
      <c r="E12" s="29">
        <v>57433.84</v>
      </c>
      <c r="F12" s="29">
        <v>0</v>
      </c>
      <c r="G12" s="29">
        <v>0</v>
      </c>
      <c r="H12" s="30">
        <f>+D12+E12+F12+G12</f>
        <v>57433.84</v>
      </c>
      <c r="I12" s="20"/>
    </row>
    <row r="13" spans="1:10" x14ac:dyDescent="0.25">
      <c r="A13" s="7" t="s">
        <v>9</v>
      </c>
      <c r="B13" s="8">
        <v>0</v>
      </c>
      <c r="C13" s="8">
        <v>15926216</v>
      </c>
      <c r="D13" s="29">
        <v>0</v>
      </c>
      <c r="E13" s="29">
        <v>0</v>
      </c>
      <c r="F13" s="29">
        <v>0</v>
      </c>
      <c r="G13" s="29">
        <v>0</v>
      </c>
      <c r="H13" s="30">
        <f t="shared" ref="H11:H14" si="1">+D13+E13+F13+G13</f>
        <v>0</v>
      </c>
      <c r="I13" s="20"/>
      <c r="J13" s="20"/>
    </row>
    <row r="14" spans="1:10" x14ac:dyDescent="0.25">
      <c r="A14" s="7" t="s">
        <v>10</v>
      </c>
      <c r="B14" s="8">
        <v>45425000</v>
      </c>
      <c r="C14" s="8">
        <v>45425000</v>
      </c>
      <c r="D14" s="29">
        <v>4077694.12</v>
      </c>
      <c r="E14" s="29">
        <v>4090378.14</v>
      </c>
      <c r="F14" s="29">
        <v>4062672.14</v>
      </c>
      <c r="G14" s="29">
        <v>4056724.32</v>
      </c>
      <c r="H14" s="30">
        <f>+D14+E14+F14+G14</f>
        <v>16287468.720000001</v>
      </c>
      <c r="I14" s="20"/>
    </row>
    <row r="15" spans="1:10" x14ac:dyDescent="0.25">
      <c r="A15" s="5" t="s">
        <v>11</v>
      </c>
      <c r="B15" s="9">
        <f>+B16+B17+B18+B19+B20+B21+B22+B23+B24</f>
        <v>133121614</v>
      </c>
      <c r="C15" s="9">
        <f>+C16+C17+C18+C19+C20+C21+C22+C23+C24</f>
        <v>135646752</v>
      </c>
      <c r="D15" s="31">
        <f>+D16+D17+D18+D19+D20+D21+D22+D23+D24</f>
        <v>5248251</v>
      </c>
      <c r="E15" s="31">
        <f>+E16+E17+E18+E19+E20+E21+E22+E23+E24</f>
        <v>9107756.040000001</v>
      </c>
      <c r="F15" s="31">
        <f>+F16+F17+F18+F19+F20+F21+F22+F23+F24</f>
        <v>12704781.23</v>
      </c>
      <c r="G15" s="31">
        <f>+G16+G17+G18+G19+G20+G21+G22+G23+G24</f>
        <v>10678929.09</v>
      </c>
      <c r="H15" s="32">
        <f>+D15+E15+F15+G15</f>
        <v>37739717.359999999</v>
      </c>
      <c r="I15" s="20"/>
    </row>
    <row r="16" spans="1:10" x14ac:dyDescent="0.25">
      <c r="A16" s="25" t="s">
        <v>12</v>
      </c>
      <c r="B16" s="16">
        <v>19157872</v>
      </c>
      <c r="C16" s="16">
        <v>18857872</v>
      </c>
      <c r="D16" s="29">
        <v>243116.71</v>
      </c>
      <c r="E16" s="29">
        <v>1386573.53</v>
      </c>
      <c r="F16" s="29">
        <v>1794540.06</v>
      </c>
      <c r="G16" s="29">
        <v>1437149.34</v>
      </c>
      <c r="H16" s="30">
        <f>+D16+E16+F16+G16</f>
        <v>4861379.6399999997</v>
      </c>
      <c r="I16" s="20"/>
    </row>
    <row r="17" spans="1:9" x14ac:dyDescent="0.25">
      <c r="A17" s="7" t="s">
        <v>13</v>
      </c>
      <c r="B17" s="3">
        <v>6045000</v>
      </c>
      <c r="C17" s="3">
        <v>5693000</v>
      </c>
      <c r="D17" s="29">
        <v>0</v>
      </c>
      <c r="E17" s="29">
        <v>204500</v>
      </c>
      <c r="F17" s="29">
        <v>0</v>
      </c>
      <c r="G17" s="29">
        <v>53159</v>
      </c>
      <c r="H17" s="30">
        <f t="shared" ref="H17:H24" si="2">+D17+E17+F17+G17</f>
        <v>257659</v>
      </c>
      <c r="I17" s="20"/>
    </row>
    <row r="18" spans="1:9" x14ac:dyDescent="0.25">
      <c r="A18" s="7" t="s">
        <v>14</v>
      </c>
      <c r="B18" s="3">
        <v>1250000</v>
      </c>
      <c r="C18" s="3">
        <v>1175000</v>
      </c>
      <c r="D18" s="29">
        <v>0</v>
      </c>
      <c r="E18" s="29">
        <v>139719.79</v>
      </c>
      <c r="F18" s="29">
        <v>2145</v>
      </c>
      <c r="G18" s="29">
        <v>158367.67999999999</v>
      </c>
      <c r="H18" s="30">
        <f t="shared" si="2"/>
        <v>300232.46999999997</v>
      </c>
    </row>
    <row r="19" spans="1:9" x14ac:dyDescent="0.25">
      <c r="A19" s="7" t="s">
        <v>15</v>
      </c>
      <c r="B19" s="3">
        <v>2720000</v>
      </c>
      <c r="C19" s="3">
        <v>2720000</v>
      </c>
      <c r="D19" s="29">
        <v>0</v>
      </c>
      <c r="E19" s="29">
        <v>0</v>
      </c>
      <c r="F19" s="29">
        <v>48542.37</v>
      </c>
      <c r="G19" s="29">
        <v>0</v>
      </c>
      <c r="H19" s="30">
        <f t="shared" si="2"/>
        <v>48542.37</v>
      </c>
      <c r="I19" s="20"/>
    </row>
    <row r="20" spans="1:9" x14ac:dyDescent="0.25">
      <c r="A20" s="7" t="s">
        <v>16</v>
      </c>
      <c r="B20" s="3">
        <v>11810000</v>
      </c>
      <c r="C20" s="3">
        <v>11310000</v>
      </c>
      <c r="D20" s="29">
        <v>0</v>
      </c>
      <c r="E20" s="29">
        <v>1671033.73</v>
      </c>
      <c r="F20" s="29">
        <v>0</v>
      </c>
      <c r="G20" s="29">
        <v>0</v>
      </c>
      <c r="H20" s="30">
        <f t="shared" si="2"/>
        <v>1671033.73</v>
      </c>
      <c r="I20" s="20"/>
    </row>
    <row r="21" spans="1:9" x14ac:dyDescent="0.25">
      <c r="A21" s="7" t="s">
        <v>17</v>
      </c>
      <c r="B21" s="3">
        <v>65598742</v>
      </c>
      <c r="C21" s="3">
        <v>64598742</v>
      </c>
      <c r="D21" s="29">
        <v>4890186.99</v>
      </c>
      <c r="E21" s="29">
        <v>4880977.49</v>
      </c>
      <c r="F21" s="29">
        <v>8514504.8000000007</v>
      </c>
      <c r="G21" s="29">
        <v>6702300.6900000004</v>
      </c>
      <c r="H21" s="30">
        <f t="shared" si="2"/>
        <v>24987969.970000003</v>
      </c>
      <c r="I21" s="20"/>
    </row>
    <row r="22" spans="1:9" ht="30" x14ac:dyDescent="0.25">
      <c r="A22" s="26" t="s">
        <v>18</v>
      </c>
      <c r="B22" s="16">
        <v>11400000</v>
      </c>
      <c r="C22" s="3">
        <v>11500000</v>
      </c>
      <c r="D22" s="29">
        <v>0</v>
      </c>
      <c r="E22" s="29">
        <v>670670.87</v>
      </c>
      <c r="F22" s="29">
        <v>2121847.94</v>
      </c>
      <c r="G22" s="29">
        <v>934590.92</v>
      </c>
      <c r="H22" s="30">
        <f t="shared" si="2"/>
        <v>3727109.73</v>
      </c>
      <c r="I22" s="20"/>
    </row>
    <row r="23" spans="1:9" x14ac:dyDescent="0.25">
      <c r="A23" s="7" t="s">
        <v>19</v>
      </c>
      <c r="B23" s="3">
        <v>12140000</v>
      </c>
      <c r="C23" s="3">
        <v>11792138</v>
      </c>
      <c r="D23" s="29">
        <v>114947.3</v>
      </c>
      <c r="E23" s="29">
        <v>154280.63</v>
      </c>
      <c r="F23" s="29">
        <v>223201.06</v>
      </c>
      <c r="G23" s="29">
        <v>968233.42</v>
      </c>
      <c r="H23" s="30">
        <f t="shared" si="2"/>
        <v>1460662.4100000001</v>
      </c>
      <c r="I23" s="20"/>
    </row>
    <row r="24" spans="1:9" x14ac:dyDescent="0.25">
      <c r="A24" s="7" t="s">
        <v>20</v>
      </c>
      <c r="B24" s="3">
        <v>3000000</v>
      </c>
      <c r="C24" s="3">
        <v>8000000</v>
      </c>
      <c r="D24" s="29">
        <v>0</v>
      </c>
      <c r="E24" s="29">
        <v>0</v>
      </c>
      <c r="F24" s="29">
        <v>0</v>
      </c>
      <c r="G24" s="29">
        <v>425128.04</v>
      </c>
      <c r="H24" s="30">
        <f t="shared" si="2"/>
        <v>425128.04</v>
      </c>
      <c r="I24" s="20"/>
    </row>
    <row r="25" spans="1:9" x14ac:dyDescent="0.25">
      <c r="A25" s="5" t="s">
        <v>21</v>
      </c>
      <c r="B25" s="9">
        <f>+B26+B27+B28+B29+B30+B31+B32+B33+B34</f>
        <v>100406602</v>
      </c>
      <c r="C25" s="9">
        <f>+C26+C27+C28+C29+C30+C31+C32+C33+C34</f>
        <v>66432462.82</v>
      </c>
      <c r="D25" s="9">
        <f>+D26+D27+D28+D29+D30+D31+D32+D33+D34</f>
        <v>1171420</v>
      </c>
      <c r="E25" s="9">
        <f>+E26+E27+E28+E29+E30+E31+E32+E33+E34</f>
        <v>1308988.28</v>
      </c>
      <c r="F25" s="9">
        <f>+F26+F27+F28+F29+F30+F31+F32+F33+F34</f>
        <v>9748552.5399999991</v>
      </c>
      <c r="G25" s="9">
        <f>+G26+G27+G28+G29+G30+G31+G32+G33+G34</f>
        <v>1978067.24</v>
      </c>
      <c r="H25" s="32">
        <f>+D25+E25+F25+G25</f>
        <v>14207028.060000001</v>
      </c>
      <c r="I25" s="20"/>
    </row>
    <row r="26" spans="1:9" x14ac:dyDescent="0.25">
      <c r="A26" s="7" t="s">
        <v>22</v>
      </c>
      <c r="B26" s="3">
        <v>3000000</v>
      </c>
      <c r="C26" s="3">
        <v>3379772</v>
      </c>
      <c r="D26" s="29">
        <v>0</v>
      </c>
      <c r="E26" s="29">
        <v>96740.800000000003</v>
      </c>
      <c r="F26" s="30">
        <v>39070</v>
      </c>
      <c r="G26" s="30">
        <v>44298.239999999998</v>
      </c>
      <c r="H26" s="30">
        <f>+D26+E26+F26+G26</f>
        <v>180109.03999999998</v>
      </c>
      <c r="I26" s="20"/>
    </row>
    <row r="27" spans="1:9" x14ac:dyDescent="0.25">
      <c r="A27" s="7" t="s">
        <v>23</v>
      </c>
      <c r="B27" s="3">
        <v>4750000</v>
      </c>
      <c r="C27" s="3">
        <v>4750000</v>
      </c>
      <c r="D27" s="30">
        <v>0</v>
      </c>
      <c r="E27" s="30">
        <v>0</v>
      </c>
      <c r="F27" s="30">
        <v>0</v>
      </c>
      <c r="G27" s="30">
        <v>0</v>
      </c>
      <c r="H27" s="30">
        <f t="shared" ref="H27:H34" si="3">+D27+E27+F27+G27</f>
        <v>0</v>
      </c>
      <c r="I27" s="20"/>
    </row>
    <row r="28" spans="1:9" x14ac:dyDescent="0.25">
      <c r="A28" s="7" t="s">
        <v>24</v>
      </c>
      <c r="B28" s="3">
        <v>4750000</v>
      </c>
      <c r="C28" s="3">
        <v>4600000</v>
      </c>
      <c r="D28" s="30">
        <v>0</v>
      </c>
      <c r="E28" s="30">
        <v>0</v>
      </c>
      <c r="F28" s="30">
        <v>72275</v>
      </c>
      <c r="G28" s="30">
        <v>885541</v>
      </c>
      <c r="H28" s="30">
        <f t="shared" si="3"/>
        <v>957816</v>
      </c>
      <c r="I28" s="20"/>
    </row>
    <row r="29" spans="1:9" x14ac:dyDescent="0.25">
      <c r="A29" s="7" t="s">
        <v>25</v>
      </c>
      <c r="B29" s="3">
        <v>400000</v>
      </c>
      <c r="C29" s="3">
        <v>400000</v>
      </c>
      <c r="D29" s="30">
        <v>0</v>
      </c>
      <c r="E29" s="30">
        <v>0</v>
      </c>
      <c r="F29" s="30">
        <v>0</v>
      </c>
      <c r="G29" s="30">
        <v>0</v>
      </c>
      <c r="H29" s="30">
        <f t="shared" si="3"/>
        <v>0</v>
      </c>
    </row>
    <row r="30" spans="1:9" x14ac:dyDescent="0.25">
      <c r="A30" s="7" t="s">
        <v>26</v>
      </c>
      <c r="B30" s="3">
        <v>2200000</v>
      </c>
      <c r="C30" s="3">
        <v>2200000</v>
      </c>
      <c r="D30" s="30">
        <v>0</v>
      </c>
      <c r="E30" s="30">
        <v>97421.98</v>
      </c>
      <c r="F30" s="30">
        <v>0</v>
      </c>
      <c r="G30" s="30">
        <v>0</v>
      </c>
      <c r="H30" s="30">
        <f t="shared" si="3"/>
        <v>97421.98</v>
      </c>
      <c r="I30" s="20"/>
    </row>
    <row r="31" spans="1:9" x14ac:dyDescent="0.25">
      <c r="A31" s="7" t="s">
        <v>27</v>
      </c>
      <c r="B31" s="3">
        <v>12050000</v>
      </c>
      <c r="C31" s="3">
        <v>2050000</v>
      </c>
      <c r="D31" s="30">
        <v>0</v>
      </c>
      <c r="E31" s="30">
        <v>0</v>
      </c>
      <c r="F31" s="30">
        <v>0</v>
      </c>
      <c r="G31" s="30">
        <v>0</v>
      </c>
      <c r="H31" s="30">
        <f t="shared" si="3"/>
        <v>0</v>
      </c>
      <c r="I31" s="20"/>
    </row>
    <row r="32" spans="1:9" x14ac:dyDescent="0.25">
      <c r="A32" s="7" t="s">
        <v>28</v>
      </c>
      <c r="B32" s="3">
        <v>26580386</v>
      </c>
      <c r="C32" s="3">
        <v>25580386</v>
      </c>
      <c r="D32" s="30">
        <v>1042800</v>
      </c>
      <c r="E32" s="30">
        <v>1114825.5</v>
      </c>
      <c r="F32" s="30">
        <v>6042800</v>
      </c>
      <c r="G32" s="30">
        <v>1042800</v>
      </c>
      <c r="H32" s="30">
        <f t="shared" si="3"/>
        <v>9243225.5</v>
      </c>
      <c r="I32" s="20"/>
    </row>
    <row r="33" spans="1:9" ht="30" x14ac:dyDescent="0.25">
      <c r="A33" s="27" t="s">
        <v>29</v>
      </c>
      <c r="B33" s="3">
        <v>0</v>
      </c>
      <c r="C33" s="3">
        <v>0</v>
      </c>
      <c r="D33" s="30">
        <v>0</v>
      </c>
      <c r="E33" s="30">
        <v>0</v>
      </c>
      <c r="F33" s="30">
        <v>0</v>
      </c>
      <c r="G33" s="30">
        <v>0</v>
      </c>
      <c r="H33" s="30">
        <f t="shared" si="3"/>
        <v>0</v>
      </c>
      <c r="I33" s="20"/>
    </row>
    <row r="34" spans="1:9" x14ac:dyDescent="0.25">
      <c r="A34" s="25" t="s">
        <v>30</v>
      </c>
      <c r="B34" s="3">
        <v>46676216</v>
      </c>
      <c r="C34" s="3">
        <v>23472304.82</v>
      </c>
      <c r="D34" s="30">
        <v>128620</v>
      </c>
      <c r="E34" s="30">
        <v>0</v>
      </c>
      <c r="F34" s="30">
        <v>3594407.54</v>
      </c>
      <c r="G34" s="30">
        <v>5428</v>
      </c>
      <c r="H34" s="30">
        <f t="shared" si="3"/>
        <v>3728455.54</v>
      </c>
      <c r="I34" s="20"/>
    </row>
    <row r="35" spans="1:9" x14ac:dyDescent="0.25">
      <c r="A35" s="5" t="s">
        <v>31</v>
      </c>
      <c r="B35" s="9">
        <f>+B36+B37+B38+B39+B40+B41+B42+B43</f>
        <v>4098000</v>
      </c>
      <c r="C35" s="9">
        <f>+C36+C37+C38+C39+C40+C41+C42+C43</f>
        <v>4098000</v>
      </c>
      <c r="D35" s="9">
        <f t="shared" ref="D35:E35" si="4">+D36+D37+D38+D39+D40+D41+D42+D43</f>
        <v>0</v>
      </c>
      <c r="E35" s="9">
        <f t="shared" si="4"/>
        <v>0</v>
      </c>
      <c r="F35" s="9">
        <f>+F36+F37+F38+F39+F40+F41+F42+F43</f>
        <v>1214434.95</v>
      </c>
      <c r="G35" s="9">
        <f>+G36+G37+G38+G39+G40+G41+G42+G43</f>
        <v>0</v>
      </c>
      <c r="H35" s="32">
        <f>+D35+E35+F35+G35</f>
        <v>1214434.95</v>
      </c>
      <c r="I35" s="20"/>
    </row>
    <row r="36" spans="1:9" x14ac:dyDescent="0.25">
      <c r="A36" s="7" t="s">
        <v>32</v>
      </c>
      <c r="B36" s="3">
        <v>0</v>
      </c>
      <c r="C36" s="3">
        <v>0</v>
      </c>
      <c r="D36" s="30">
        <v>0</v>
      </c>
      <c r="E36" s="30">
        <v>0</v>
      </c>
      <c r="F36" s="30">
        <v>0</v>
      </c>
      <c r="G36" s="30">
        <v>0</v>
      </c>
      <c r="H36" s="30">
        <f>+D36+E36+F36+G36</f>
        <v>0</v>
      </c>
      <c r="I36" s="20"/>
    </row>
    <row r="37" spans="1:9" x14ac:dyDescent="0.25">
      <c r="A37" s="7" t="s">
        <v>33</v>
      </c>
      <c r="B37" s="3">
        <v>148000</v>
      </c>
      <c r="C37" s="3">
        <v>148000</v>
      </c>
      <c r="D37" s="30">
        <v>0</v>
      </c>
      <c r="E37" s="30">
        <v>0</v>
      </c>
      <c r="F37" s="30">
        <v>0</v>
      </c>
      <c r="G37" s="30">
        <v>0</v>
      </c>
      <c r="H37" s="30">
        <f t="shared" ref="H37:H43" si="5">+D37+E37+F37+G37</f>
        <v>0</v>
      </c>
      <c r="I37" s="20"/>
    </row>
    <row r="38" spans="1:9" x14ac:dyDescent="0.25">
      <c r="A38" s="7" t="s">
        <v>34</v>
      </c>
      <c r="B38" s="3">
        <v>0</v>
      </c>
      <c r="C38" s="3">
        <v>0</v>
      </c>
      <c r="D38" s="30">
        <v>0</v>
      </c>
      <c r="E38" s="30">
        <v>0</v>
      </c>
      <c r="F38" s="30">
        <v>0</v>
      </c>
      <c r="G38" s="30">
        <v>0</v>
      </c>
      <c r="H38" s="30">
        <f t="shared" si="5"/>
        <v>0</v>
      </c>
      <c r="I38" s="20"/>
    </row>
    <row r="39" spans="1:9" x14ac:dyDescent="0.25">
      <c r="A39" s="7" t="s">
        <v>35</v>
      </c>
      <c r="B39" s="3">
        <v>0</v>
      </c>
      <c r="C39" s="3">
        <v>0</v>
      </c>
      <c r="D39" s="30">
        <v>0</v>
      </c>
      <c r="E39" s="30">
        <v>0</v>
      </c>
      <c r="F39" s="30">
        <v>0</v>
      </c>
      <c r="G39" s="30">
        <v>0</v>
      </c>
      <c r="H39" s="30">
        <f t="shared" si="5"/>
        <v>0</v>
      </c>
      <c r="I39" s="20"/>
    </row>
    <row r="40" spans="1:9" x14ac:dyDescent="0.25">
      <c r="A40" s="7" t="s">
        <v>36</v>
      </c>
      <c r="B40" s="3">
        <v>0</v>
      </c>
      <c r="C40" s="3">
        <v>0</v>
      </c>
      <c r="D40" s="30">
        <v>0</v>
      </c>
      <c r="E40" s="30">
        <v>0</v>
      </c>
      <c r="F40" s="30">
        <v>0</v>
      </c>
      <c r="G40" s="30">
        <v>0</v>
      </c>
      <c r="H40" s="30">
        <f t="shared" si="5"/>
        <v>0</v>
      </c>
      <c r="I40" s="20"/>
    </row>
    <row r="41" spans="1:9" x14ac:dyDescent="0.25">
      <c r="A41" s="7" t="s">
        <v>37</v>
      </c>
      <c r="B41" s="3">
        <v>0</v>
      </c>
      <c r="C41" s="3">
        <v>0</v>
      </c>
      <c r="D41" s="30">
        <v>0</v>
      </c>
      <c r="E41" s="30">
        <v>0</v>
      </c>
      <c r="F41" s="30">
        <v>0</v>
      </c>
      <c r="G41" s="30">
        <v>0</v>
      </c>
      <c r="H41" s="30">
        <f t="shared" si="5"/>
        <v>0</v>
      </c>
      <c r="I41" s="20"/>
    </row>
    <row r="42" spans="1:9" x14ac:dyDescent="0.25">
      <c r="A42" s="7" t="s">
        <v>38</v>
      </c>
      <c r="B42" s="3">
        <v>3950000</v>
      </c>
      <c r="C42" s="3">
        <v>3950000</v>
      </c>
      <c r="D42" s="30">
        <v>0</v>
      </c>
      <c r="E42" s="30">
        <v>0</v>
      </c>
      <c r="F42" s="30">
        <v>1214434.95</v>
      </c>
      <c r="G42" s="30">
        <v>0</v>
      </c>
      <c r="H42" s="30">
        <f t="shared" si="5"/>
        <v>1214434.95</v>
      </c>
      <c r="I42" s="20"/>
    </row>
    <row r="43" spans="1:9" x14ac:dyDescent="0.25">
      <c r="A43" s="7" t="s">
        <v>39</v>
      </c>
      <c r="B43" s="3">
        <v>0</v>
      </c>
      <c r="C43" s="3">
        <v>0</v>
      </c>
      <c r="D43" s="30">
        <v>0</v>
      </c>
      <c r="E43" s="30">
        <v>0</v>
      </c>
      <c r="F43" s="30">
        <v>0</v>
      </c>
      <c r="G43" s="30">
        <v>0</v>
      </c>
      <c r="H43" s="30">
        <f t="shared" si="5"/>
        <v>0</v>
      </c>
      <c r="I43" s="20"/>
    </row>
    <row r="44" spans="1:9" x14ac:dyDescent="0.25">
      <c r="A44" s="5" t="s">
        <v>40</v>
      </c>
      <c r="B44" s="3">
        <f>+B45+B46+B47+B48+B49+B50</f>
        <v>0</v>
      </c>
      <c r="C44" s="3">
        <f>+C45+C46+C47+C48+C49+C50</f>
        <v>0</v>
      </c>
      <c r="D44" s="3">
        <f t="shared" ref="D44:E44" si="6">+D45+D46+D47+D48+D49+D50</f>
        <v>0</v>
      </c>
      <c r="E44" s="3">
        <f t="shared" si="6"/>
        <v>0</v>
      </c>
      <c r="F44" s="3">
        <v>0</v>
      </c>
      <c r="G44" s="3">
        <v>0</v>
      </c>
      <c r="H44" s="30">
        <f>+D44+E44+F44+G44</f>
        <v>0</v>
      </c>
      <c r="I44" s="20"/>
    </row>
    <row r="45" spans="1:9" x14ac:dyDescent="0.25">
      <c r="A45" s="7" t="s">
        <v>41</v>
      </c>
      <c r="B45" s="3">
        <v>0</v>
      </c>
      <c r="C45" s="3">
        <v>0</v>
      </c>
      <c r="D45" s="30">
        <v>0</v>
      </c>
      <c r="E45" s="30">
        <v>0</v>
      </c>
      <c r="F45" s="30">
        <v>0</v>
      </c>
      <c r="G45" s="30">
        <v>0</v>
      </c>
      <c r="H45" s="30">
        <f>+D45+E45+F45+G45</f>
        <v>0</v>
      </c>
      <c r="I45" s="20"/>
    </row>
    <row r="46" spans="1:9" x14ac:dyDescent="0.25">
      <c r="A46" s="7" t="s">
        <v>42</v>
      </c>
      <c r="B46" s="3">
        <v>0</v>
      </c>
      <c r="C46" s="3">
        <v>0</v>
      </c>
      <c r="D46" s="30">
        <v>0</v>
      </c>
      <c r="E46" s="30">
        <v>0</v>
      </c>
      <c r="F46" s="30">
        <v>0</v>
      </c>
      <c r="G46" s="30">
        <v>0</v>
      </c>
      <c r="H46" s="30">
        <f t="shared" ref="H46:H50" si="7">+D46+E46+F46+G46</f>
        <v>0</v>
      </c>
      <c r="I46" s="20"/>
    </row>
    <row r="47" spans="1:9" x14ac:dyDescent="0.25">
      <c r="A47" s="7" t="s">
        <v>43</v>
      </c>
      <c r="B47" s="3">
        <v>0</v>
      </c>
      <c r="C47" s="3">
        <v>0</v>
      </c>
      <c r="D47" s="30">
        <v>0</v>
      </c>
      <c r="E47" s="30">
        <v>0</v>
      </c>
      <c r="F47" s="30">
        <v>0</v>
      </c>
      <c r="G47" s="30">
        <v>0</v>
      </c>
      <c r="H47" s="30">
        <f t="shared" si="7"/>
        <v>0</v>
      </c>
      <c r="I47" s="20"/>
    </row>
    <row r="48" spans="1:9" x14ac:dyDescent="0.25">
      <c r="A48" s="7" t="s">
        <v>44</v>
      </c>
      <c r="B48" s="3">
        <v>0</v>
      </c>
      <c r="C48" s="3">
        <v>0</v>
      </c>
      <c r="D48" s="30">
        <v>0</v>
      </c>
      <c r="E48" s="30">
        <v>0</v>
      </c>
      <c r="F48" s="30">
        <v>0</v>
      </c>
      <c r="G48" s="30">
        <v>0</v>
      </c>
      <c r="H48" s="30">
        <f t="shared" si="7"/>
        <v>0</v>
      </c>
      <c r="I48" s="20"/>
    </row>
    <row r="49" spans="1:9" x14ac:dyDescent="0.25">
      <c r="A49" s="7" t="s">
        <v>45</v>
      </c>
      <c r="B49" s="3">
        <v>0</v>
      </c>
      <c r="C49" s="3">
        <v>0</v>
      </c>
      <c r="D49" s="30">
        <v>0</v>
      </c>
      <c r="E49" s="30">
        <v>0</v>
      </c>
      <c r="F49" s="30">
        <v>0</v>
      </c>
      <c r="G49" s="30">
        <v>0</v>
      </c>
      <c r="H49" s="30">
        <f t="shared" si="7"/>
        <v>0</v>
      </c>
      <c r="I49" s="20"/>
    </row>
    <row r="50" spans="1:9" x14ac:dyDescent="0.25">
      <c r="A50" s="7" t="s">
        <v>46</v>
      </c>
      <c r="B50" s="3">
        <v>0</v>
      </c>
      <c r="C50" s="3">
        <v>0</v>
      </c>
      <c r="D50" s="30">
        <v>0</v>
      </c>
      <c r="E50" s="30">
        <v>0</v>
      </c>
      <c r="F50" s="30">
        <v>0</v>
      </c>
      <c r="G50" s="30">
        <v>0</v>
      </c>
      <c r="H50" s="30">
        <f t="shared" si="7"/>
        <v>0</v>
      </c>
      <c r="I50" s="20"/>
    </row>
    <row r="51" spans="1:9" x14ac:dyDescent="0.25">
      <c r="A51" s="5" t="s">
        <v>47</v>
      </c>
      <c r="B51" s="9">
        <f>+B52+B53+B54+B55+B56+B57+B58+B59+B60</f>
        <v>0</v>
      </c>
      <c r="C51" s="9">
        <f>+C52+C53+C54+C55+C56+C57+C58+C59+C60</f>
        <v>69677561.150000006</v>
      </c>
      <c r="D51" s="9">
        <f>+D52+D53+D54+D55+D56+D57+D58+D59+D60</f>
        <v>0</v>
      </c>
      <c r="E51" s="9">
        <f t="shared" ref="E51:G51" si="8">+E52+E53+E54+E55+E56+E57+E58+E59+E60</f>
        <v>0</v>
      </c>
      <c r="F51" s="9">
        <f t="shared" si="8"/>
        <v>0</v>
      </c>
      <c r="G51" s="9">
        <f t="shared" si="8"/>
        <v>1852907.98</v>
      </c>
      <c r="H51" s="32">
        <f>+D51+E51+F51+G51</f>
        <v>1852907.98</v>
      </c>
      <c r="I51" s="20"/>
    </row>
    <row r="52" spans="1:9" x14ac:dyDescent="0.25">
      <c r="A52" s="7" t="s">
        <v>48</v>
      </c>
      <c r="B52" s="3">
        <v>0</v>
      </c>
      <c r="C52" s="3">
        <v>8112765.2000000002</v>
      </c>
      <c r="D52" s="30">
        <v>0</v>
      </c>
      <c r="E52" s="30">
        <v>0</v>
      </c>
      <c r="F52" s="30">
        <v>0</v>
      </c>
      <c r="G52" s="30">
        <v>1299888</v>
      </c>
      <c r="H52" s="30">
        <f>+D52+E52+F52+G52</f>
        <v>1299888</v>
      </c>
      <c r="I52" s="20"/>
    </row>
    <row r="53" spans="1:9" x14ac:dyDescent="0.25">
      <c r="A53" s="7" t="s">
        <v>49</v>
      </c>
      <c r="B53" s="3">
        <v>0</v>
      </c>
      <c r="C53" s="3">
        <v>0</v>
      </c>
      <c r="D53" s="30">
        <v>0</v>
      </c>
      <c r="E53" s="30">
        <v>0</v>
      </c>
      <c r="F53" s="30">
        <v>0</v>
      </c>
      <c r="G53" s="30">
        <v>0</v>
      </c>
      <c r="H53" s="30">
        <f t="shared" ref="H53:H60" si="9">+D53+E53+F53+G53</f>
        <v>0</v>
      </c>
      <c r="I53" s="20"/>
    </row>
    <row r="54" spans="1:9" x14ac:dyDescent="0.25">
      <c r="A54" s="7" t="s">
        <v>50</v>
      </c>
      <c r="B54" s="3">
        <v>0</v>
      </c>
      <c r="C54" s="3">
        <v>0</v>
      </c>
      <c r="D54" s="30">
        <v>0</v>
      </c>
      <c r="E54" s="30">
        <v>0</v>
      </c>
      <c r="F54" s="30">
        <v>0</v>
      </c>
      <c r="G54" s="30">
        <v>0</v>
      </c>
      <c r="H54" s="30">
        <f t="shared" si="9"/>
        <v>0</v>
      </c>
      <c r="I54" s="20"/>
    </row>
    <row r="55" spans="1:9" x14ac:dyDescent="0.25">
      <c r="A55" s="7" t="s">
        <v>51</v>
      </c>
      <c r="B55" s="3">
        <v>0</v>
      </c>
      <c r="C55" s="3">
        <v>50553019.979999997</v>
      </c>
      <c r="D55" s="30">
        <v>0</v>
      </c>
      <c r="E55" s="30">
        <v>0</v>
      </c>
      <c r="F55" s="30">
        <v>0</v>
      </c>
      <c r="G55" s="30">
        <v>553019.98</v>
      </c>
      <c r="H55" s="30">
        <f t="shared" si="9"/>
        <v>553019.98</v>
      </c>
      <c r="I55" s="20"/>
    </row>
    <row r="56" spans="1:9" x14ac:dyDescent="0.25">
      <c r="A56" s="7" t="s">
        <v>52</v>
      </c>
      <c r="B56" s="3">
        <v>0</v>
      </c>
      <c r="C56" s="3">
        <v>11011775.970000001</v>
      </c>
      <c r="D56" s="30">
        <v>0</v>
      </c>
      <c r="E56" s="30">
        <v>0</v>
      </c>
      <c r="F56" s="30">
        <v>0</v>
      </c>
      <c r="G56" s="30">
        <v>0</v>
      </c>
      <c r="H56" s="30">
        <f t="shared" si="9"/>
        <v>0</v>
      </c>
      <c r="I56" s="20"/>
    </row>
    <row r="57" spans="1:9" x14ac:dyDescent="0.25">
      <c r="A57" s="7" t="s">
        <v>53</v>
      </c>
      <c r="B57" s="3">
        <v>0</v>
      </c>
      <c r="C57" s="3">
        <v>0</v>
      </c>
      <c r="D57" s="30">
        <v>0</v>
      </c>
      <c r="E57" s="30">
        <v>0</v>
      </c>
      <c r="F57" s="30">
        <v>0</v>
      </c>
      <c r="G57" s="30">
        <v>0</v>
      </c>
      <c r="H57" s="30">
        <f t="shared" si="9"/>
        <v>0</v>
      </c>
      <c r="I57" s="20"/>
    </row>
    <row r="58" spans="1:9" x14ac:dyDescent="0.25">
      <c r="A58" s="7" t="s">
        <v>54</v>
      </c>
      <c r="B58" s="3">
        <v>0</v>
      </c>
      <c r="C58" s="3">
        <v>0</v>
      </c>
      <c r="D58" s="30">
        <v>0</v>
      </c>
      <c r="E58" s="30">
        <v>0</v>
      </c>
      <c r="F58" s="30">
        <v>0</v>
      </c>
      <c r="G58" s="30">
        <v>0</v>
      </c>
      <c r="H58" s="30">
        <f t="shared" si="9"/>
        <v>0</v>
      </c>
      <c r="I58" s="20"/>
    </row>
    <row r="59" spans="1:9" x14ac:dyDescent="0.25">
      <c r="A59" s="7" t="s">
        <v>55</v>
      </c>
      <c r="B59" s="3">
        <v>0</v>
      </c>
      <c r="C59" s="3">
        <v>0</v>
      </c>
      <c r="D59" s="30">
        <v>0</v>
      </c>
      <c r="E59" s="30">
        <v>0</v>
      </c>
      <c r="F59" s="30">
        <v>0</v>
      </c>
      <c r="G59" s="30">
        <v>0</v>
      </c>
      <c r="H59" s="30">
        <f t="shared" si="9"/>
        <v>0</v>
      </c>
      <c r="I59" s="20"/>
    </row>
    <row r="60" spans="1:9" x14ac:dyDescent="0.25">
      <c r="A60" s="7" t="s">
        <v>56</v>
      </c>
      <c r="B60" s="3">
        <v>0</v>
      </c>
      <c r="C60" s="3">
        <v>0</v>
      </c>
      <c r="D60" s="30">
        <v>0</v>
      </c>
      <c r="E60" s="30">
        <v>0</v>
      </c>
      <c r="F60" s="30">
        <v>0</v>
      </c>
      <c r="G60" s="30">
        <v>0</v>
      </c>
      <c r="H60" s="30">
        <f t="shared" si="9"/>
        <v>0</v>
      </c>
      <c r="I60" s="20"/>
    </row>
    <row r="61" spans="1:9" x14ac:dyDescent="0.25">
      <c r="A61" s="10" t="s">
        <v>57</v>
      </c>
      <c r="B61" s="9">
        <f>+B62+B63+B64+B65</f>
        <v>0</v>
      </c>
      <c r="C61" s="9">
        <f t="shared" ref="C61:D61" si="10">+C62+C63+C64+C65</f>
        <v>21000000</v>
      </c>
      <c r="D61" s="9">
        <f t="shared" si="10"/>
        <v>0</v>
      </c>
      <c r="E61" s="9">
        <f t="shared" ref="E61" si="11">+E62+E63+E64+E65</f>
        <v>0</v>
      </c>
      <c r="F61" s="9">
        <v>0</v>
      </c>
      <c r="G61" s="9">
        <v>0</v>
      </c>
      <c r="H61" s="30">
        <f>+D61+E61+F61+G61</f>
        <v>0</v>
      </c>
      <c r="I61" s="20"/>
    </row>
    <row r="62" spans="1:9" x14ac:dyDescent="0.25">
      <c r="A62" s="7" t="s">
        <v>58</v>
      </c>
      <c r="B62" s="3">
        <v>0</v>
      </c>
      <c r="C62" s="3">
        <v>21000000</v>
      </c>
      <c r="D62" s="30">
        <v>0</v>
      </c>
      <c r="E62" s="30">
        <v>0</v>
      </c>
      <c r="F62" s="30">
        <v>0</v>
      </c>
      <c r="G62" s="30">
        <v>0</v>
      </c>
      <c r="H62" s="30">
        <f>+D62+E62+F62+G62</f>
        <v>0</v>
      </c>
      <c r="I62" s="20"/>
    </row>
    <row r="63" spans="1:9" x14ac:dyDescent="0.25">
      <c r="A63" s="7" t="s">
        <v>59</v>
      </c>
      <c r="B63" s="3">
        <v>0</v>
      </c>
      <c r="C63" s="3">
        <v>0</v>
      </c>
      <c r="D63" s="30">
        <v>0</v>
      </c>
      <c r="E63" s="30">
        <v>0</v>
      </c>
      <c r="F63" s="30">
        <v>0</v>
      </c>
      <c r="G63" s="30">
        <v>0</v>
      </c>
      <c r="H63" s="30">
        <f t="shared" ref="H63:H65" si="12">+D63+E63+F63+G63</f>
        <v>0</v>
      </c>
      <c r="I63" s="20"/>
    </row>
    <row r="64" spans="1:9" x14ac:dyDescent="0.25">
      <c r="A64" s="7" t="s">
        <v>60</v>
      </c>
      <c r="B64" s="3">
        <v>0</v>
      </c>
      <c r="C64" s="3">
        <v>0</v>
      </c>
      <c r="D64" s="30">
        <v>0</v>
      </c>
      <c r="E64" s="30">
        <v>0</v>
      </c>
      <c r="F64" s="30">
        <v>0</v>
      </c>
      <c r="G64" s="30">
        <v>0</v>
      </c>
      <c r="H64" s="30">
        <f t="shared" si="12"/>
        <v>0</v>
      </c>
      <c r="I64" s="20"/>
    </row>
    <row r="65" spans="1:28" x14ac:dyDescent="0.25">
      <c r="A65" s="7" t="s">
        <v>61</v>
      </c>
      <c r="B65" s="3">
        <v>0</v>
      </c>
      <c r="C65" s="3">
        <v>0</v>
      </c>
      <c r="D65" s="30">
        <v>0</v>
      </c>
      <c r="E65" s="30">
        <v>0</v>
      </c>
      <c r="F65" s="30">
        <v>0</v>
      </c>
      <c r="G65" s="30">
        <v>0</v>
      </c>
      <c r="H65" s="30">
        <f t="shared" si="12"/>
        <v>0</v>
      </c>
      <c r="I65" s="20"/>
    </row>
    <row r="66" spans="1:28" x14ac:dyDescent="0.25">
      <c r="A66" s="4" t="s">
        <v>62</v>
      </c>
      <c r="B66" s="11">
        <f>+B67</f>
        <v>0</v>
      </c>
      <c r="C66" s="11">
        <f t="shared" ref="C66:E66" si="13">+C67</f>
        <v>0</v>
      </c>
      <c r="D66" s="11">
        <f t="shared" si="13"/>
        <v>0</v>
      </c>
      <c r="E66" s="11">
        <f t="shared" si="13"/>
        <v>0</v>
      </c>
      <c r="F66" s="44">
        <v>0</v>
      </c>
      <c r="G66" s="44">
        <v>0</v>
      </c>
      <c r="H66" s="30">
        <f>+D66+E66+F66+G66</f>
        <v>0</v>
      </c>
      <c r="I66" s="20"/>
    </row>
    <row r="67" spans="1:28" x14ac:dyDescent="0.25">
      <c r="A67" s="5" t="s">
        <v>63</v>
      </c>
      <c r="B67" s="17">
        <f>+B68+B69</f>
        <v>0</v>
      </c>
      <c r="C67" s="17">
        <f t="shared" ref="C67:D67" si="14">+C68+C69</f>
        <v>0</v>
      </c>
      <c r="D67" s="17">
        <f t="shared" si="14"/>
        <v>0</v>
      </c>
      <c r="E67" s="17">
        <f t="shared" ref="E67" si="15">+E68+E69</f>
        <v>0</v>
      </c>
      <c r="F67" s="17">
        <v>0</v>
      </c>
      <c r="G67" s="17">
        <v>0</v>
      </c>
      <c r="H67" s="30">
        <f>+D67+E67+F67+G67</f>
        <v>0</v>
      </c>
      <c r="I67" s="20"/>
    </row>
    <row r="68" spans="1:28" x14ac:dyDescent="0.25">
      <c r="A68" s="7" t="s">
        <v>64</v>
      </c>
      <c r="B68" s="16">
        <v>0</v>
      </c>
      <c r="C68" s="16">
        <v>0</v>
      </c>
      <c r="D68" s="30">
        <v>0</v>
      </c>
      <c r="E68" s="30">
        <v>0</v>
      </c>
      <c r="F68" s="30">
        <v>0</v>
      </c>
      <c r="G68" s="30">
        <v>0</v>
      </c>
      <c r="H68" s="30">
        <f>+D68+E68+F68+G68</f>
        <v>0</v>
      </c>
      <c r="I68" s="20"/>
    </row>
    <row r="69" spans="1:28" x14ac:dyDescent="0.25">
      <c r="A69" s="7" t="s">
        <v>65</v>
      </c>
      <c r="B69" s="3">
        <v>0</v>
      </c>
      <c r="C69" s="3">
        <v>0</v>
      </c>
      <c r="D69" s="30">
        <v>0</v>
      </c>
      <c r="E69" s="30">
        <v>0</v>
      </c>
      <c r="F69" s="30">
        <v>0</v>
      </c>
      <c r="G69" s="30">
        <v>0</v>
      </c>
      <c r="H69" s="30">
        <f>+D69+E69+F69+G69</f>
        <v>0</v>
      </c>
      <c r="I69" s="20"/>
    </row>
    <row r="70" spans="1:28" x14ac:dyDescent="0.25">
      <c r="A70" s="28" t="s">
        <v>66</v>
      </c>
      <c r="B70" s="21">
        <f t="shared" ref="B70:H70" si="16">+B9+B15+B25+B35+B44+B51+B61+B67</f>
        <v>730000000</v>
      </c>
      <c r="C70" s="21">
        <f t="shared" si="16"/>
        <v>819179775.97000003</v>
      </c>
      <c r="D70" s="21">
        <f t="shared" si="16"/>
        <v>39202060.810000002</v>
      </c>
      <c r="E70" s="21">
        <f t="shared" si="16"/>
        <v>43708656.130000003</v>
      </c>
      <c r="F70" s="21">
        <f t="shared" si="16"/>
        <v>56517310.850000001</v>
      </c>
      <c r="G70" s="21">
        <f t="shared" ref="G70" si="17">+G9+G15+G25+G35+G44+G51+G61+G67</f>
        <v>47149434.420000002</v>
      </c>
      <c r="H70" s="21">
        <f>+H9+H15+H25+H35+H44+H51+H61+H67</f>
        <v>186577462.20999998</v>
      </c>
      <c r="I70" s="20"/>
      <c r="J70" s="20"/>
    </row>
    <row r="71" spans="1:28" x14ac:dyDescent="0.25">
      <c r="A71" s="1" t="s">
        <v>67</v>
      </c>
      <c r="B71" s="12"/>
      <c r="C71" s="3"/>
      <c r="D71" s="20"/>
      <c r="E71" s="20"/>
      <c r="F71" s="20"/>
      <c r="G71" s="20"/>
      <c r="I71" s="20"/>
      <c r="J71" s="45"/>
    </row>
    <row r="72" spans="1:28" x14ac:dyDescent="0.25">
      <c r="B72" s="12"/>
      <c r="C72" s="3"/>
      <c r="D72" s="20"/>
      <c r="E72" s="20"/>
      <c r="F72" s="20"/>
      <c r="G72" s="20"/>
      <c r="I72" s="20"/>
      <c r="J72" s="20"/>
      <c r="L72" s="45"/>
    </row>
    <row r="73" spans="1:28" ht="15" customHeight="1" x14ac:dyDescent="0.25">
      <c r="A73" s="58" t="s">
        <v>78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</row>
    <row r="74" spans="1:28" ht="15" customHeight="1" x14ac:dyDescent="0.25">
      <c r="A74" s="60" t="s">
        <v>79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</row>
    <row r="75" spans="1:28" ht="44.25" customHeight="1" x14ac:dyDescent="0.25">
      <c r="A75" s="62" t="s">
        <v>80</v>
      </c>
      <c r="B75" s="63"/>
      <c r="C75" s="63"/>
      <c r="D75" s="63"/>
      <c r="E75" s="63"/>
      <c r="F75" s="63"/>
      <c r="G75" s="63"/>
      <c r="H75" s="63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</row>
    <row r="76" spans="1:28" s="42" customFormat="1" ht="12.75" customHeight="1" x14ac:dyDescent="0.2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</row>
    <row r="77" spans="1:28" x14ac:dyDescent="0.25">
      <c r="A77" s="13"/>
      <c r="B77" s="12"/>
      <c r="C77" s="36"/>
      <c r="D77" s="20"/>
      <c r="E77" s="20"/>
      <c r="F77" s="20"/>
      <c r="G77" s="20"/>
      <c r="I77" s="20"/>
    </row>
    <row r="78" spans="1:28" x14ac:dyDescent="0.25">
      <c r="A78" s="14" t="s">
        <v>83</v>
      </c>
      <c r="B78" s="57" t="s">
        <v>82</v>
      </c>
      <c r="C78" s="57"/>
      <c r="D78" s="57"/>
      <c r="E78" s="57"/>
      <c r="F78" s="57"/>
      <c r="G78" s="57"/>
      <c r="H78" s="57"/>
      <c r="I78" s="20"/>
    </row>
    <row r="79" spans="1:28" x14ac:dyDescent="0.25">
      <c r="A79" s="15" t="s">
        <v>84</v>
      </c>
      <c r="B79" s="15"/>
      <c r="C79" s="15"/>
      <c r="D79" s="46"/>
      <c r="E79" s="46"/>
      <c r="F79" s="46"/>
      <c r="G79" s="46"/>
      <c r="H79" s="46"/>
      <c r="I79" s="1"/>
    </row>
    <row r="80" spans="1:28" x14ac:dyDescent="0.25">
      <c r="A80" s="15" t="s">
        <v>85</v>
      </c>
      <c r="B80" s="15"/>
      <c r="C80" s="15"/>
      <c r="D80" s="15"/>
      <c r="E80" s="15"/>
      <c r="F80" s="15"/>
      <c r="G80" s="15"/>
      <c r="H80" s="34"/>
      <c r="I80" s="15"/>
    </row>
    <row r="81" spans="1:9" x14ac:dyDescent="0.25">
      <c r="A81" s="15"/>
      <c r="B81" s="15"/>
      <c r="C81" s="15"/>
      <c r="D81" s="15"/>
      <c r="E81" s="15"/>
      <c r="F81" s="15"/>
      <c r="G81" s="15"/>
      <c r="H81" s="34"/>
      <c r="I81" s="15"/>
    </row>
    <row r="82" spans="1:9" x14ac:dyDescent="0.25">
      <c r="A82" s="15"/>
      <c r="B82" s="15"/>
      <c r="C82" s="15"/>
      <c r="D82" s="15"/>
      <c r="E82" s="15"/>
      <c r="F82" s="15"/>
      <c r="G82" s="15"/>
      <c r="H82" s="34"/>
      <c r="I82" s="15"/>
    </row>
    <row r="83" spans="1:9" x14ac:dyDescent="0.25">
      <c r="B83" s="12"/>
      <c r="D83" s="20"/>
      <c r="E83" s="20"/>
      <c r="F83" s="20"/>
      <c r="G83" s="20"/>
      <c r="H83" s="15"/>
      <c r="I83" s="20"/>
    </row>
    <row r="84" spans="1:9" x14ac:dyDescent="0.25">
      <c r="B84" s="12"/>
      <c r="D84" s="20"/>
      <c r="E84" s="20"/>
      <c r="F84" s="20"/>
      <c r="G84" s="20"/>
      <c r="I84" s="20"/>
    </row>
    <row r="85" spans="1:9" x14ac:dyDescent="0.25">
      <c r="A85" s="56" t="s">
        <v>68</v>
      </c>
      <c r="B85" s="56"/>
      <c r="C85" s="56"/>
      <c r="D85" s="56"/>
      <c r="E85" s="56"/>
      <c r="F85" s="56"/>
      <c r="G85" s="56"/>
      <c r="H85" s="56"/>
      <c r="I85" s="20"/>
    </row>
    <row r="86" spans="1:9" x14ac:dyDescent="0.25">
      <c r="A86" s="47" t="s">
        <v>69</v>
      </c>
      <c r="B86" s="47"/>
      <c r="C86" s="47"/>
      <c r="D86" s="47"/>
      <c r="E86" s="47"/>
      <c r="F86" s="47"/>
      <c r="G86" s="47"/>
      <c r="H86" s="47"/>
      <c r="I86" s="20"/>
    </row>
    <row r="87" spans="1:9" x14ac:dyDescent="0.25">
      <c r="A87" s="47" t="s">
        <v>70</v>
      </c>
      <c r="B87" s="47"/>
      <c r="C87" s="47"/>
      <c r="D87" s="47"/>
      <c r="E87" s="47"/>
      <c r="F87" s="47"/>
      <c r="G87" s="47"/>
      <c r="H87" s="47"/>
      <c r="I87" s="20"/>
    </row>
    <row r="88" spans="1:9" x14ac:dyDescent="0.25">
      <c r="B88" s="12"/>
      <c r="D88" s="20"/>
      <c r="E88" s="20"/>
      <c r="F88" s="20"/>
      <c r="G88" s="20"/>
      <c r="I88" s="20"/>
    </row>
  </sheetData>
  <mergeCells count="16">
    <mergeCell ref="A1:H1"/>
    <mergeCell ref="A2:H2"/>
    <mergeCell ref="A3:H3"/>
    <mergeCell ref="A4:H4"/>
    <mergeCell ref="A5:H5"/>
    <mergeCell ref="A87:H87"/>
    <mergeCell ref="D6:H6"/>
    <mergeCell ref="A6:A7"/>
    <mergeCell ref="B6:B7"/>
    <mergeCell ref="C6:C7"/>
    <mergeCell ref="A85:H85"/>
    <mergeCell ref="A86:H86"/>
    <mergeCell ref="B78:H78"/>
    <mergeCell ref="A73:AB73"/>
    <mergeCell ref="A74:AB74"/>
    <mergeCell ref="A75:H75"/>
  </mergeCells>
  <pageMargins left="1" right="1" top="1" bottom="1" header="0.5" footer="0.5"/>
  <pageSetup scale="45" fitToWidth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2026-04-06T14:14:09Z</cp:lastPrinted>
  <dcterms:created xsi:type="dcterms:W3CDTF">2025-01-08T18:18:37Z</dcterms:created>
  <dcterms:modified xsi:type="dcterms:W3CDTF">2026-05-05T16:00:32Z</dcterms:modified>
</cp:coreProperties>
</file>