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09171A9F-1215-4B15-BF53-50721162C307}" xr6:coauthVersionLast="36" xr6:coauthVersionMax="36" xr10:uidLastSave="{00000000-0000-0000-0000-000000000000}"/>
  <bookViews>
    <workbookView xWindow="0" yWindow="0" windowWidth="23040" windowHeight="9708" xr2:uid="{1C212639-82A5-413C-8413-08ED81218F4B}"/>
  </bookViews>
  <sheets>
    <sheet name="ESPECIAL" sheetId="2" r:id="rId1"/>
    <sheet name="COLECTORA (USD)" sheetId="8" r:id="rId2"/>
    <sheet name="colectora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7" l="1"/>
  <c r="G190" i="2"/>
  <c r="E189" i="2" l="1"/>
  <c r="F189" i="2"/>
  <c r="G15" i="2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4" i="8" l="1"/>
  <c r="G12" i="8"/>
  <c r="G11" i="8"/>
  <c r="M11" i="7" l="1"/>
  <c r="F19" i="7"/>
  <c r="F13" i="8" l="1"/>
  <c r="E19" i="7"/>
  <c r="G14" i="2" l="1"/>
  <c r="G11" i="7" l="1"/>
  <c r="G12" i="7" s="1"/>
  <c r="G13" i="7" s="1"/>
  <c r="G14" i="7" s="1"/>
  <c r="G15" i="7" s="1"/>
  <c r="G16" i="7" s="1"/>
  <c r="G17" i="7" s="1"/>
  <c r="G18" i="7" s="1"/>
</calcChain>
</file>

<file path=xl/sharedStrings.xml><?xml version="1.0" encoding="utf-8"?>
<sst xmlns="http://schemas.openxmlformats.org/spreadsheetml/2006/main" count="390" uniqueCount="130">
  <si>
    <t>CUENTA COLECTORA DE RECURSOS PROPIOS CTA No 010-252470-0</t>
  </si>
  <si>
    <t>Fecha</t>
  </si>
  <si>
    <t>Ck No/ Tranf</t>
  </si>
  <si>
    <t>CUENTA ESPECIAL  CTA No 010-500117-1</t>
  </si>
  <si>
    <t>Balance</t>
  </si>
  <si>
    <t>Pag No 1</t>
  </si>
  <si>
    <t>Contador</t>
  </si>
  <si>
    <t>Director Financiero</t>
  </si>
  <si>
    <t xml:space="preserve">                                     _______________________________</t>
  </si>
  <si>
    <t>Pag No  1</t>
  </si>
  <si>
    <t xml:space="preserve"> </t>
  </si>
  <si>
    <t>CUENTA COLECTORA RECURSOS PROPIOS (USD)  CTA No 9998005000</t>
  </si>
  <si>
    <t>Descripción</t>
  </si>
  <si>
    <t xml:space="preserve">Débito </t>
  </si>
  <si>
    <t>Crédito</t>
  </si>
  <si>
    <t>Lic Felipe Suero Capellán</t>
  </si>
  <si>
    <t xml:space="preserve">  </t>
  </si>
  <si>
    <t xml:space="preserve">Técnico </t>
  </si>
  <si>
    <t xml:space="preserve">TOTAL </t>
  </si>
  <si>
    <t>TOTAL</t>
  </si>
  <si>
    <t>Jorge Moronta Pérez</t>
  </si>
  <si>
    <t xml:space="preserve">Jorge Moronta </t>
  </si>
  <si>
    <t>Amauris Castillo C</t>
  </si>
  <si>
    <t>Técnico</t>
  </si>
  <si>
    <t>INGRESOS Y EGRESOS  MES DICIEMBRE    2025</t>
  </si>
  <si>
    <t>Balance al 30/11/2025</t>
  </si>
  <si>
    <t>BALANCE AL 31  DICIEMBRE 2025 CUENTA ESPECIAL</t>
  </si>
  <si>
    <t>INGRESOS Y EGRESOS  MES DE DICIEMBRE  2025</t>
  </si>
  <si>
    <t>BALANCE AL 31 DICIEMBRE  DE 2025 CUENTA RECURSOS PROPIOS (USD)</t>
  </si>
  <si>
    <t>INGRESOS Y EGRESOS   MES DE DICIEMBRE  2025</t>
  </si>
  <si>
    <t>BALANCE AL 31 DE DICIEMBRE 2025 CUENTA COLECTORA RECURSOS PROPIOS</t>
  </si>
  <si>
    <t>l</t>
  </si>
  <si>
    <t xml:space="preserve">INGRESO POR TRANSFERENCIA </t>
  </si>
  <si>
    <t>DEPÓSITO</t>
  </si>
  <si>
    <t>RESOL. AJUSTADORES/RENOV. DE LICENCIA (CHEQUES)</t>
  </si>
  <si>
    <t>JULIO CÉSAR VALENTÍN JIMINIÁN</t>
  </si>
  <si>
    <t>FRANCISCO EDUARDO CAMPOS ÁLVAREZ</t>
  </si>
  <si>
    <t>JORGE LUIS MORONTA PÉREZ</t>
  </si>
  <si>
    <t>RAFIEL ELISA VÁSQUEZ JAVIER</t>
  </si>
  <si>
    <t xml:space="preserve">JORGE LUIS CEBALLOS PIMENTEL </t>
  </si>
  <si>
    <t xml:space="preserve">LILLIAN GISELLE BÁEZ UREÑA </t>
  </si>
  <si>
    <t xml:space="preserve">VÍCTOR RAMÓN DÍAZ DELMONTE </t>
  </si>
  <si>
    <t>GLENN DAVIS FELIPE CASTRO</t>
  </si>
  <si>
    <t>ISAURA ISABEL PEÑALÓ MONTERO</t>
  </si>
  <si>
    <t>AMILCAR DEMETRIO CARRASCO RODRÍGUEZ</t>
  </si>
  <si>
    <t>JOSÉ EULALIO DE LA CRUZ FLORENTINO</t>
  </si>
  <si>
    <t>ELIANA PATRICIA DÍAZ SÁNCHEZ</t>
  </si>
  <si>
    <t>MARTHA JOSEFINA PERALLÓN REYES</t>
  </si>
  <si>
    <t>ARNULFO RODRÍGUEZ VERAS</t>
  </si>
  <si>
    <t>ESTEFANY INDIRA PUJOLS CASTILLO</t>
  </si>
  <si>
    <t>ULISES GREGORIO BILLINI GÓNZALEZ</t>
  </si>
  <si>
    <t>NIDIA PAULINO VALDEZ DE VALERIO</t>
  </si>
  <si>
    <t>FERNANDO MANUEL BONILLA MENDOZA</t>
  </si>
  <si>
    <t>YULISA FRANCISCA ROZÓN ORTÍZ</t>
  </si>
  <si>
    <t>JUAN ELIESER CLASE CRUZ</t>
  </si>
  <si>
    <t xml:space="preserve">DAVID AMILCAR ROMERO HERNÁNDEZ </t>
  </si>
  <si>
    <t>LOTE 771</t>
  </si>
  <si>
    <t xml:space="preserve">TARJETA DE CRÉDITO </t>
  </si>
  <si>
    <t>LOTE 041</t>
  </si>
  <si>
    <t>TARJETA DE CRÉDITO  (SANTIAGO)</t>
  </si>
  <si>
    <t>RETENCIÓN 2.5% DE COBRO TC</t>
  </si>
  <si>
    <t>RETENCIÓN 2.5% DE COBRO TC (SANTIAGO)</t>
  </si>
  <si>
    <t>I</t>
  </si>
  <si>
    <t>LOTE 772</t>
  </si>
  <si>
    <t>LOTE 042</t>
  </si>
  <si>
    <t>COMISIÓN POR SERVICIOS (PAGO CARDNET)</t>
  </si>
  <si>
    <t>CARGOS BANCARIOS 0.15%, CHEQUES PAGADOS</t>
  </si>
  <si>
    <t>LIBR 2024</t>
  </si>
  <si>
    <t xml:space="preserve">CRISFLOR FLORISTERIA SRL </t>
  </si>
  <si>
    <t>LIBR 2034</t>
  </si>
  <si>
    <t>GTG INDUSTRIAL, SRL</t>
  </si>
  <si>
    <t>LIBR 2049</t>
  </si>
  <si>
    <t xml:space="preserve">PLANETA AZUL, SA </t>
  </si>
  <si>
    <t>LOTE 773</t>
  </si>
  <si>
    <t>LOTE 043</t>
  </si>
  <si>
    <t xml:space="preserve">ISRAEL ANTONIO PÉREZ FERNÁNDEZ </t>
  </si>
  <si>
    <t>LOTE 774</t>
  </si>
  <si>
    <t>LOTE 044</t>
  </si>
  <si>
    <t xml:space="preserve">ADALGISA DE LOS SANTOS DE ABREU </t>
  </si>
  <si>
    <t>LOTE 775</t>
  </si>
  <si>
    <t>LOTE 045</t>
  </si>
  <si>
    <t>RESOL. AJUSTADORES (CHEQUES)</t>
  </si>
  <si>
    <t>LOTE 776</t>
  </si>
  <si>
    <t>LOTE 046</t>
  </si>
  <si>
    <t>COMISIÓN POR TRANSFERENCIA AL EXTERIOR</t>
  </si>
  <si>
    <t>PAGO POR LIQUIDACION DE COMPAÑÍA (CHEQUES)</t>
  </si>
  <si>
    <t>LOTE 777</t>
  </si>
  <si>
    <t xml:space="preserve">RENOV. DE LICENCIA </t>
  </si>
  <si>
    <t>LOTE 778</t>
  </si>
  <si>
    <t>LOTE 047</t>
  </si>
  <si>
    <t>LOTE 779</t>
  </si>
  <si>
    <t>LOTE 048</t>
  </si>
  <si>
    <t>LOTE 780</t>
  </si>
  <si>
    <t>LOTE 049</t>
  </si>
  <si>
    <t>LOTE 781</t>
  </si>
  <si>
    <t>LOTE 050</t>
  </si>
  <si>
    <t>LOTE 782</t>
  </si>
  <si>
    <t>LOTE 051</t>
  </si>
  <si>
    <t>LOTE 783</t>
  </si>
  <si>
    <t>LOTE 052</t>
  </si>
  <si>
    <t>LOTE 784</t>
  </si>
  <si>
    <t>LOTE 053</t>
  </si>
  <si>
    <t>LIBR 2177</t>
  </si>
  <si>
    <t>LIBR 2180</t>
  </si>
  <si>
    <t>IRON HARDGRUP, SRL</t>
  </si>
  <si>
    <t>LOTE 785</t>
  </si>
  <si>
    <t>LOTE 054</t>
  </si>
  <si>
    <t xml:space="preserve">CARGOS POR TRANSFERENCIA EXTERIOR </t>
  </si>
  <si>
    <t>LIBR 2203</t>
  </si>
  <si>
    <t xml:space="preserve">JOSE DARIO MARCELINO REYES </t>
  </si>
  <si>
    <t>LOTE 786</t>
  </si>
  <si>
    <t>LOTE 055</t>
  </si>
  <si>
    <t>DEPÓSITO(CIERRE DE CAJA CHICA)</t>
  </si>
  <si>
    <t>LOTE 787</t>
  </si>
  <si>
    <t>LOTE 056</t>
  </si>
  <si>
    <t>INGRESO POR COMISION BANCARIA  DUPLICADA (CHEQUE9)</t>
  </si>
  <si>
    <t>LIBR 2234</t>
  </si>
  <si>
    <t xml:space="preserve">IMPEGNA B &amp; C FINANCIAL CONSULTING, SRL </t>
  </si>
  <si>
    <t>LOTE 003</t>
  </si>
  <si>
    <t>LOTE 057</t>
  </si>
  <si>
    <t>EXPEDICION DE LICENCIA (CHEQUE)</t>
  </si>
  <si>
    <t>LOTE 004</t>
  </si>
  <si>
    <t>LOTE 058</t>
  </si>
  <si>
    <t>RENOV. DE LICENCIA (CHEQUE)</t>
  </si>
  <si>
    <t>LOTE 005</t>
  </si>
  <si>
    <t>LOTE 059</t>
  </si>
  <si>
    <t>DEPÓSITO (CIERRE DE CASA CHICA)</t>
  </si>
  <si>
    <t>DEPÓSITO (FONDO CAJA CHICA )</t>
  </si>
  <si>
    <r>
      <t>INGRESO POR CHEQUE  ANULADO (</t>
    </r>
    <r>
      <rPr>
        <b/>
        <sz val="11"/>
        <color theme="1"/>
        <rFont val="Calibri"/>
        <family val="2"/>
        <scheme val="minor"/>
      </rPr>
      <t>57890</t>
    </r>
    <r>
      <rPr>
        <sz val="11"/>
        <color theme="1"/>
        <rFont val="Calibri"/>
        <family val="2"/>
        <scheme val="minor"/>
      </rPr>
      <t>)</t>
    </r>
  </si>
  <si>
    <t xml:space="preserve">COMISIÓN POR MANEJO DE CUENTA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</si>
</sst>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XDR&quot;* #,##0.00_-;\-&quot;XDR&quot;* #,##0.00_-;_-&quot;XDR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Fill="1"/>
    <xf numFmtId="43" fontId="0" fillId="0" borderId="1" xfId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0" fillId="0" borderId="3" xfId="0" applyNumberFormat="1" applyFill="1" applyBorder="1"/>
    <xf numFmtId="0" fontId="0" fillId="0" borderId="0" xfId="0" applyBorder="1"/>
    <xf numFmtId="14" fontId="0" fillId="0" borderId="2" xfId="0" applyNumberFormat="1" applyBorder="1"/>
    <xf numFmtId="43" fontId="5" fillId="0" borderId="1" xfId="1" applyFont="1" applyBorder="1"/>
    <xf numFmtId="43" fontId="5" fillId="0" borderId="3" xfId="1" applyFont="1" applyFill="1" applyBorder="1"/>
    <xf numFmtId="0" fontId="6" fillId="0" borderId="0" xfId="0" applyFont="1" applyAlignment="1">
      <alignment horizontal="right"/>
    </xf>
    <xf numFmtId="43" fontId="1" fillId="0" borderId="3" xfId="1" applyFont="1" applyBorder="1"/>
    <xf numFmtId="14" fontId="2" fillId="0" borderId="2" xfId="0" applyNumberFormat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164" fontId="0" fillId="0" borderId="0" xfId="2" applyFont="1"/>
    <xf numFmtId="14" fontId="0" fillId="4" borderId="2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ont="1" applyFill="1" applyBorder="1"/>
    <xf numFmtId="0" fontId="0" fillId="4" borderId="0" xfId="0" applyFill="1"/>
    <xf numFmtId="14" fontId="2" fillId="4" borderId="2" xfId="0" applyNumberFormat="1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43" fontId="0" fillId="0" borderId="0" xfId="1" applyFont="1"/>
    <xf numFmtId="43" fontId="6" fillId="3" borderId="3" xfId="0" applyNumberFormat="1" applyFont="1" applyFill="1" applyBorder="1"/>
    <xf numFmtId="14" fontId="2" fillId="0" borderId="1" xfId="0" applyNumberFormat="1" applyFont="1" applyFill="1" applyBorder="1" applyAlignment="1">
      <alignment horizontal="center"/>
    </xf>
    <xf numFmtId="0" fontId="0" fillId="4" borderId="0" xfId="0" applyFill="1" applyBorder="1"/>
    <xf numFmtId="14" fontId="0" fillId="4" borderId="0" xfId="0" applyNumberFormat="1" applyFill="1" applyBorder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left" vertical="top"/>
    </xf>
    <xf numFmtId="14" fontId="2" fillId="2" borderId="2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/>
    <xf numFmtId="43" fontId="0" fillId="2" borderId="1" xfId="1" applyFont="1" applyFill="1" applyBorder="1"/>
    <xf numFmtId="14" fontId="0" fillId="2" borderId="2" xfId="0" applyNumberForma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/>
    <xf numFmtId="14" fontId="2" fillId="2" borderId="10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2" borderId="10" xfId="0" applyFill="1" applyBorder="1"/>
    <xf numFmtId="43" fontId="1" fillId="2" borderId="10" xfId="1" applyFont="1" applyFill="1" applyBorder="1"/>
    <xf numFmtId="43" fontId="1" fillId="0" borderId="14" xfId="1" applyFont="1" applyBorder="1"/>
    <xf numFmtId="0" fontId="3" fillId="2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43" fontId="0" fillId="4" borderId="0" xfId="1" applyFont="1" applyFill="1" applyBorder="1"/>
    <xf numFmtId="43" fontId="1" fillId="4" borderId="3" xfId="1" applyFont="1" applyFill="1" applyBorder="1"/>
    <xf numFmtId="4" fontId="0" fillId="4" borderId="0" xfId="0" applyNumberFormat="1" applyFill="1"/>
    <xf numFmtId="0" fontId="0" fillId="4" borderId="1" xfId="0" applyFill="1" applyBorder="1" applyAlignment="1">
      <alignment horizontal="left" wrapText="1"/>
    </xf>
    <xf numFmtId="14" fontId="2" fillId="0" borderId="1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43" fontId="1" fillId="0" borderId="10" xfId="1" applyFont="1" applyBorder="1"/>
    <xf numFmtId="43" fontId="6" fillId="0" borderId="3" xfId="1" applyFont="1" applyBorder="1"/>
    <xf numFmtId="0" fontId="4" fillId="0" borderId="0" xfId="0" applyFont="1" applyAlignment="1">
      <alignment horizontal="center"/>
    </xf>
    <xf numFmtId="164" fontId="6" fillId="3" borderId="1" xfId="2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3" borderId="9" xfId="2" applyFont="1" applyFill="1" applyBorder="1" applyAlignment="1">
      <alignment horizontal="center"/>
    </xf>
    <xf numFmtId="164" fontId="6" fillId="3" borderId="10" xfId="2" applyFont="1" applyFill="1" applyBorder="1" applyAlignment="1">
      <alignment horizontal="center"/>
    </xf>
    <xf numFmtId="164" fontId="6" fillId="3" borderId="8" xfId="2" applyFont="1" applyFill="1" applyBorder="1" applyAlignment="1">
      <alignment horizontal="center"/>
    </xf>
    <xf numFmtId="43" fontId="6" fillId="3" borderId="11" xfId="1" applyFont="1" applyFill="1" applyBorder="1" applyAlignment="1">
      <alignment horizontal="center"/>
    </xf>
    <xf numFmtId="43" fontId="6" fillId="3" borderId="12" xfId="1" applyFont="1" applyFill="1" applyBorder="1" applyAlignment="1">
      <alignment horizontal="center"/>
    </xf>
    <xf numFmtId="43" fontId="6" fillId="3" borderId="13" xfId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2</xdr:row>
      <xdr:rowOff>171450</xdr:rowOff>
    </xdr:from>
    <xdr:to>
      <xdr:col>3</xdr:col>
      <xdr:colOff>3609975</xdr:colOff>
      <xdr:row>7</xdr:row>
      <xdr:rowOff>152400</xdr:rowOff>
    </xdr:to>
    <xdr:pic>
      <xdr:nvPicPr>
        <xdr:cNvPr id="3" name="Picture 205">
          <a:extLst>
            <a:ext uri="{FF2B5EF4-FFF2-40B4-BE49-F238E27FC236}">
              <a16:creationId xmlns:a16="http://schemas.microsoft.com/office/drawing/2014/main" id="{96AF3E68-01AA-4A66-B789-300F9E975D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552450"/>
          <a:ext cx="310515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142876</xdr:colOff>
      <xdr:row>0</xdr:row>
      <xdr:rowOff>76200</xdr:rowOff>
    </xdr:from>
    <xdr:to>
      <xdr:col>4</xdr:col>
      <xdr:colOff>542926</xdr:colOff>
      <xdr:row>4</xdr:row>
      <xdr:rowOff>171450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964BEE7A-0B2D-43FF-A329-03B8008E8B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6" y="76200"/>
          <a:ext cx="30670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47624</xdr:rowOff>
    </xdr:from>
    <xdr:to>
      <xdr:col>4</xdr:col>
      <xdr:colOff>361950</xdr:colOff>
      <xdr:row>5</xdr:row>
      <xdr:rowOff>38099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B802E3FD-3EBA-40DF-AF28-792277E9D8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47624"/>
          <a:ext cx="29622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9:L200"/>
  <sheetViews>
    <sheetView tabSelected="1" zoomScaleNormal="100" workbookViewId="0">
      <selection activeCell="D178" sqref="D178"/>
    </sheetView>
  </sheetViews>
  <sheetFormatPr baseColWidth="10" defaultRowHeight="14.4" x14ac:dyDescent="0.3"/>
  <cols>
    <col min="1" max="1" width="0.44140625" customWidth="1"/>
    <col min="2" max="2" width="11.6640625" customWidth="1"/>
    <col min="3" max="3" width="11.33203125" customWidth="1"/>
    <col min="4" max="4" width="63.33203125" customWidth="1"/>
    <col min="5" max="5" width="15.88671875" customWidth="1"/>
    <col min="6" max="6" width="14.44140625" customWidth="1"/>
    <col min="7" max="7" width="19" customWidth="1"/>
    <col min="8" max="8" width="13.109375" bestFit="1" customWidth="1"/>
    <col min="9" max="9" width="15.5546875" customWidth="1"/>
    <col min="10" max="10" width="14.109375" bestFit="1" customWidth="1"/>
    <col min="11" max="11" width="12.33203125" bestFit="1" customWidth="1"/>
    <col min="12" max="12" width="14.109375" bestFit="1" customWidth="1"/>
  </cols>
  <sheetData>
    <row r="9" spans="1:9" ht="18" x14ac:dyDescent="0.35">
      <c r="A9" s="63" t="s">
        <v>3</v>
      </c>
      <c r="B9" s="63"/>
      <c r="C9" s="63"/>
      <c r="D9" s="63"/>
      <c r="E9" s="63"/>
      <c r="F9" s="63"/>
      <c r="G9" s="63"/>
    </row>
    <row r="10" spans="1:9" s="5" customFormat="1" ht="18" x14ac:dyDescent="0.35">
      <c r="A10" s="63" t="s">
        <v>24</v>
      </c>
      <c r="B10" s="63"/>
      <c r="C10" s="63"/>
      <c r="D10" s="63"/>
      <c r="E10" s="63"/>
      <c r="F10" s="63"/>
      <c r="G10" s="63"/>
    </row>
    <row r="11" spans="1:9" s="5" customFormat="1" ht="15" thickBot="1" x14ac:dyDescent="0.35">
      <c r="A11"/>
      <c r="B11"/>
      <c r="C11"/>
      <c r="D11"/>
      <c r="E11"/>
      <c r="F11"/>
      <c r="G11" s="17" t="s">
        <v>9</v>
      </c>
    </row>
    <row r="12" spans="1:9" s="5" customFormat="1" ht="15.6" x14ac:dyDescent="0.3">
      <c r="A12"/>
      <c r="B12" s="7" t="s">
        <v>1</v>
      </c>
      <c r="C12" s="8" t="s">
        <v>2</v>
      </c>
      <c r="D12" s="8" t="s">
        <v>12</v>
      </c>
      <c r="E12" s="8" t="s">
        <v>13</v>
      </c>
      <c r="F12" s="8" t="s">
        <v>14</v>
      </c>
      <c r="G12" s="9" t="s">
        <v>4</v>
      </c>
    </row>
    <row r="13" spans="1:9" s="5" customFormat="1" ht="15.6" x14ac:dyDescent="0.3">
      <c r="B13" s="30"/>
      <c r="C13" s="11"/>
      <c r="D13" s="11" t="s">
        <v>25</v>
      </c>
      <c r="E13" s="11"/>
      <c r="F13" s="11"/>
      <c r="G13" s="56">
        <v>19027799.329999998</v>
      </c>
      <c r="H13" s="18"/>
    </row>
    <row r="14" spans="1:9" s="5" customFormat="1" ht="15.6" x14ac:dyDescent="0.3">
      <c r="B14" s="19">
        <v>45992</v>
      </c>
      <c r="C14" s="10" t="s">
        <v>31</v>
      </c>
      <c r="D14" s="1" t="s">
        <v>32</v>
      </c>
      <c r="E14" s="23"/>
      <c r="F14" s="6">
        <v>95000</v>
      </c>
      <c r="G14" s="18">
        <f>G13+F14-E14</f>
        <v>19122799.329999998</v>
      </c>
      <c r="I14" s="37"/>
    </row>
    <row r="15" spans="1:9" s="28" customFormat="1" ht="15.6" x14ac:dyDescent="0.3">
      <c r="A15" s="5"/>
      <c r="B15" s="29">
        <v>45992</v>
      </c>
      <c r="C15" s="22" t="s">
        <v>31</v>
      </c>
      <c r="D15" s="26" t="s">
        <v>33</v>
      </c>
      <c r="E15" s="23"/>
      <c r="F15" s="23">
        <v>10000</v>
      </c>
      <c r="G15" s="18">
        <f t="shared" ref="G15:G78" si="0">G14+F15-E15</f>
        <v>19132799.329999998</v>
      </c>
      <c r="H15" s="32"/>
      <c r="I15" s="55"/>
    </row>
    <row r="16" spans="1:9" s="28" customFormat="1" ht="15.6" x14ac:dyDescent="0.3">
      <c r="A16" s="5"/>
      <c r="B16" s="29">
        <v>45992</v>
      </c>
      <c r="C16" s="22">
        <v>4388</v>
      </c>
      <c r="D16" s="26" t="s">
        <v>34</v>
      </c>
      <c r="E16" s="23"/>
      <c r="F16" s="23">
        <v>20000</v>
      </c>
      <c r="G16" s="18">
        <f t="shared" si="0"/>
        <v>19152799.329999998</v>
      </c>
      <c r="H16" s="32"/>
      <c r="I16" s="55"/>
    </row>
    <row r="17" spans="1:11" s="28" customFormat="1" ht="15.6" x14ac:dyDescent="0.3">
      <c r="A17" s="5"/>
      <c r="B17" s="29">
        <v>45992</v>
      </c>
      <c r="C17" s="22">
        <v>4387</v>
      </c>
      <c r="D17" s="26" t="s">
        <v>34</v>
      </c>
      <c r="E17" s="23"/>
      <c r="F17" s="23">
        <v>20000</v>
      </c>
      <c r="G17" s="18">
        <f t="shared" si="0"/>
        <v>19172799.329999998</v>
      </c>
      <c r="H17" s="32"/>
      <c r="I17" s="55"/>
    </row>
    <row r="18" spans="1:11" s="28" customFormat="1" ht="15.6" x14ac:dyDescent="0.3">
      <c r="B18" s="29">
        <v>45992</v>
      </c>
      <c r="C18" s="22">
        <v>7487</v>
      </c>
      <c r="D18" s="26" t="s">
        <v>34</v>
      </c>
      <c r="E18" s="23"/>
      <c r="F18" s="23">
        <v>861.8</v>
      </c>
      <c r="G18" s="18">
        <f t="shared" si="0"/>
        <v>19173661.129999999</v>
      </c>
      <c r="I18" s="55"/>
    </row>
    <row r="19" spans="1:11" s="28" customFormat="1" ht="15.6" x14ac:dyDescent="0.3">
      <c r="B19" s="29">
        <v>45992</v>
      </c>
      <c r="C19" s="22" t="s">
        <v>56</v>
      </c>
      <c r="D19" s="26" t="s">
        <v>57</v>
      </c>
      <c r="E19" s="23"/>
      <c r="F19" s="23">
        <v>76000</v>
      </c>
      <c r="G19" s="18">
        <f t="shared" si="0"/>
        <v>19249661.129999999</v>
      </c>
      <c r="I19" s="55"/>
    </row>
    <row r="20" spans="1:11" s="28" customFormat="1" ht="15.6" x14ac:dyDescent="0.3">
      <c r="B20" s="29">
        <v>45992</v>
      </c>
      <c r="C20" s="22" t="s">
        <v>58</v>
      </c>
      <c r="D20" s="26" t="s">
        <v>59</v>
      </c>
      <c r="E20" s="23"/>
      <c r="F20" s="23">
        <v>12000</v>
      </c>
      <c r="G20" s="18">
        <f t="shared" si="0"/>
        <v>19261661.129999999</v>
      </c>
      <c r="I20" s="55"/>
    </row>
    <row r="21" spans="1:11" s="28" customFormat="1" ht="15.6" x14ac:dyDescent="0.3">
      <c r="B21" s="29">
        <v>45992</v>
      </c>
      <c r="C21" s="22">
        <v>57868</v>
      </c>
      <c r="D21" s="26" t="s">
        <v>35</v>
      </c>
      <c r="E21" s="23">
        <v>150000</v>
      </c>
      <c r="F21" s="23"/>
      <c r="G21" s="18">
        <f t="shared" si="0"/>
        <v>19111661.129999999</v>
      </c>
      <c r="I21" s="55"/>
    </row>
    <row r="22" spans="1:11" s="28" customFormat="1" ht="15.6" x14ac:dyDescent="0.3">
      <c r="B22" s="29">
        <v>45992</v>
      </c>
      <c r="C22" s="22">
        <v>57869</v>
      </c>
      <c r="D22" s="26" t="s">
        <v>36</v>
      </c>
      <c r="E22" s="23">
        <v>80000</v>
      </c>
      <c r="F22" s="23"/>
      <c r="G22" s="18">
        <f t="shared" si="0"/>
        <v>19031661.129999999</v>
      </c>
      <c r="I22" s="55"/>
      <c r="J22" s="37"/>
    </row>
    <row r="23" spans="1:11" s="28" customFormat="1" ht="15.6" x14ac:dyDescent="0.3">
      <c r="B23" s="29">
        <v>45992</v>
      </c>
      <c r="C23" s="22">
        <v>57870</v>
      </c>
      <c r="D23" s="26" t="s">
        <v>37</v>
      </c>
      <c r="E23" s="23">
        <v>56100</v>
      </c>
      <c r="F23" s="23"/>
      <c r="G23" s="18">
        <f t="shared" si="0"/>
        <v>18975561.129999999</v>
      </c>
      <c r="I23" s="55"/>
      <c r="K23" s="40"/>
    </row>
    <row r="24" spans="1:11" s="28" customFormat="1" ht="15.6" x14ac:dyDescent="0.3">
      <c r="B24" s="29">
        <v>45992</v>
      </c>
      <c r="C24" s="22">
        <v>57871</v>
      </c>
      <c r="D24" s="26" t="s">
        <v>38</v>
      </c>
      <c r="E24" s="23">
        <v>56100</v>
      </c>
      <c r="F24" s="23"/>
      <c r="G24" s="18">
        <f t="shared" si="0"/>
        <v>18919461.129999999</v>
      </c>
      <c r="I24" s="55"/>
    </row>
    <row r="25" spans="1:11" s="28" customFormat="1" ht="15.6" x14ac:dyDescent="0.3">
      <c r="B25" s="29">
        <v>45992</v>
      </c>
      <c r="C25" s="22">
        <v>57872</v>
      </c>
      <c r="D25" s="26" t="s">
        <v>39</v>
      </c>
      <c r="E25" s="23">
        <v>56100</v>
      </c>
      <c r="F25" s="23"/>
      <c r="G25" s="18">
        <f t="shared" si="0"/>
        <v>18863361.129999999</v>
      </c>
      <c r="I25" s="55"/>
    </row>
    <row r="26" spans="1:11" s="28" customFormat="1" ht="15.6" x14ac:dyDescent="0.3">
      <c r="B26" s="29">
        <v>45992</v>
      </c>
      <c r="C26" s="22">
        <v>57873</v>
      </c>
      <c r="D26" s="26" t="s">
        <v>40</v>
      </c>
      <c r="E26" s="23">
        <v>56100</v>
      </c>
      <c r="F26" s="23"/>
      <c r="G26" s="18">
        <f t="shared" si="0"/>
        <v>18807261.129999999</v>
      </c>
      <c r="I26" s="55"/>
    </row>
    <row r="27" spans="1:11" s="28" customFormat="1" ht="15.6" x14ac:dyDescent="0.3">
      <c r="B27" s="29">
        <v>45992</v>
      </c>
      <c r="C27" s="22">
        <v>57874</v>
      </c>
      <c r="D27" s="26" t="s">
        <v>41</v>
      </c>
      <c r="E27" s="23">
        <v>56100</v>
      </c>
      <c r="F27" s="23"/>
      <c r="G27" s="18">
        <f t="shared" si="0"/>
        <v>18751161.129999999</v>
      </c>
      <c r="I27" s="55"/>
    </row>
    <row r="28" spans="1:11" s="28" customFormat="1" ht="15.6" x14ac:dyDescent="0.3">
      <c r="B28" s="29">
        <v>45992</v>
      </c>
      <c r="C28" s="22">
        <v>57875</v>
      </c>
      <c r="D28" s="26" t="s">
        <v>42</v>
      </c>
      <c r="E28" s="23">
        <v>56100</v>
      </c>
      <c r="F28" s="23"/>
      <c r="G28" s="18">
        <f t="shared" si="0"/>
        <v>18695061.129999999</v>
      </c>
      <c r="I28" s="55"/>
    </row>
    <row r="29" spans="1:11" s="28" customFormat="1" ht="15.6" x14ac:dyDescent="0.3">
      <c r="B29" s="29">
        <v>45992</v>
      </c>
      <c r="C29" s="22">
        <v>57876</v>
      </c>
      <c r="D29" s="26" t="s">
        <v>43</v>
      </c>
      <c r="E29" s="23">
        <v>56100</v>
      </c>
      <c r="F29" s="23"/>
      <c r="G29" s="18">
        <f t="shared" si="0"/>
        <v>18638961.129999999</v>
      </c>
      <c r="I29" s="55"/>
    </row>
    <row r="30" spans="1:11" s="28" customFormat="1" ht="15.6" x14ac:dyDescent="0.3">
      <c r="B30" s="29">
        <v>45992</v>
      </c>
      <c r="C30" s="22">
        <v>57877</v>
      </c>
      <c r="D30" s="26" t="s">
        <v>44</v>
      </c>
      <c r="E30" s="23">
        <v>56100</v>
      </c>
      <c r="F30" s="23"/>
      <c r="G30" s="18">
        <f t="shared" si="0"/>
        <v>18582861.129999999</v>
      </c>
      <c r="I30" s="55"/>
    </row>
    <row r="31" spans="1:11" s="28" customFormat="1" ht="15.6" x14ac:dyDescent="0.3">
      <c r="B31" s="29">
        <v>45992</v>
      </c>
      <c r="C31" s="22">
        <v>57878</v>
      </c>
      <c r="D31" s="26" t="s">
        <v>45</v>
      </c>
      <c r="E31" s="23">
        <v>56100</v>
      </c>
      <c r="F31" s="23"/>
      <c r="G31" s="18">
        <f t="shared" si="0"/>
        <v>18526761.129999999</v>
      </c>
      <c r="I31" s="55"/>
      <c r="K31" s="32"/>
    </row>
    <row r="32" spans="1:11" s="28" customFormat="1" ht="15.6" x14ac:dyDescent="0.3">
      <c r="B32" s="29">
        <v>45992</v>
      </c>
      <c r="C32" s="22">
        <v>57879</v>
      </c>
      <c r="D32" s="26" t="s">
        <v>46</v>
      </c>
      <c r="E32" s="23">
        <v>56100</v>
      </c>
      <c r="F32" s="23"/>
      <c r="G32" s="18">
        <f t="shared" si="0"/>
        <v>18470661.129999999</v>
      </c>
      <c r="I32" s="55"/>
      <c r="J32" s="33"/>
    </row>
    <row r="33" spans="2:10" s="28" customFormat="1" ht="15.6" x14ac:dyDescent="0.3">
      <c r="B33" s="29">
        <v>45992</v>
      </c>
      <c r="C33" s="22">
        <v>57880</v>
      </c>
      <c r="D33" s="26" t="s">
        <v>47</v>
      </c>
      <c r="E33" s="23">
        <v>56100</v>
      </c>
      <c r="F33" s="23"/>
      <c r="G33" s="18">
        <f t="shared" si="0"/>
        <v>18414561.129999999</v>
      </c>
      <c r="I33" s="55"/>
    </row>
    <row r="34" spans="2:10" s="28" customFormat="1" ht="15.6" x14ac:dyDescent="0.3">
      <c r="B34" s="29">
        <v>45992</v>
      </c>
      <c r="C34" s="22">
        <v>57881</v>
      </c>
      <c r="D34" s="26" t="s">
        <v>48</v>
      </c>
      <c r="E34" s="23">
        <v>56100</v>
      </c>
      <c r="F34" s="23"/>
      <c r="G34" s="18">
        <f t="shared" si="0"/>
        <v>18358461.129999999</v>
      </c>
      <c r="I34" s="55"/>
    </row>
    <row r="35" spans="2:10" s="28" customFormat="1" ht="15.6" x14ac:dyDescent="0.3">
      <c r="B35" s="29">
        <v>45992</v>
      </c>
      <c r="C35" s="22">
        <v>57882</v>
      </c>
      <c r="D35" s="26" t="s">
        <v>49</v>
      </c>
      <c r="E35" s="23">
        <v>56100</v>
      </c>
      <c r="F35" s="23"/>
      <c r="G35" s="18">
        <f t="shared" si="0"/>
        <v>18302361.129999999</v>
      </c>
      <c r="I35" s="55"/>
    </row>
    <row r="36" spans="2:10" s="28" customFormat="1" ht="15.6" x14ac:dyDescent="0.3">
      <c r="B36" s="29">
        <v>45992</v>
      </c>
      <c r="C36" s="22">
        <v>57883</v>
      </c>
      <c r="D36" s="26" t="s">
        <v>50</v>
      </c>
      <c r="E36" s="23">
        <v>56100</v>
      </c>
      <c r="F36" s="23"/>
      <c r="G36" s="18">
        <f t="shared" si="0"/>
        <v>18246261.129999999</v>
      </c>
      <c r="I36" s="55"/>
      <c r="J36" s="33"/>
    </row>
    <row r="37" spans="2:10" s="28" customFormat="1" ht="15.6" x14ac:dyDescent="0.3">
      <c r="B37" s="29">
        <v>45992</v>
      </c>
      <c r="C37" s="22">
        <v>57884</v>
      </c>
      <c r="D37" s="26" t="s">
        <v>51</v>
      </c>
      <c r="E37" s="23">
        <v>48000</v>
      </c>
      <c r="F37" s="23"/>
      <c r="G37" s="18">
        <f t="shared" si="0"/>
        <v>18198261.129999999</v>
      </c>
      <c r="I37" s="55"/>
      <c r="J37" s="33"/>
    </row>
    <row r="38" spans="2:10" s="28" customFormat="1" ht="15.6" x14ac:dyDescent="0.3">
      <c r="B38" s="29">
        <v>45992</v>
      </c>
      <c r="C38" s="22">
        <v>57885</v>
      </c>
      <c r="D38" s="26" t="s">
        <v>52</v>
      </c>
      <c r="E38" s="23">
        <v>56100</v>
      </c>
      <c r="F38" s="23"/>
      <c r="G38" s="18">
        <f t="shared" si="0"/>
        <v>18142161.129999999</v>
      </c>
      <c r="I38" s="55"/>
    </row>
    <row r="39" spans="2:10" s="28" customFormat="1" ht="15.6" x14ac:dyDescent="0.3">
      <c r="B39" s="29">
        <v>45992</v>
      </c>
      <c r="C39" s="22">
        <v>57886</v>
      </c>
      <c r="D39" s="26" t="s">
        <v>53</v>
      </c>
      <c r="E39" s="23">
        <v>45000</v>
      </c>
      <c r="F39" s="23"/>
      <c r="G39" s="18">
        <f t="shared" si="0"/>
        <v>18097161.129999999</v>
      </c>
      <c r="I39" s="55"/>
    </row>
    <row r="40" spans="2:10" s="28" customFormat="1" ht="15.6" x14ac:dyDescent="0.3">
      <c r="B40" s="29">
        <v>45992</v>
      </c>
      <c r="C40" s="22">
        <v>57887</v>
      </c>
      <c r="D40" s="26" t="s">
        <v>54</v>
      </c>
      <c r="E40" s="23">
        <v>45000</v>
      </c>
      <c r="F40" s="23"/>
      <c r="G40" s="18">
        <f t="shared" si="0"/>
        <v>18052161.129999999</v>
      </c>
      <c r="I40" s="32"/>
    </row>
    <row r="41" spans="2:10" s="28" customFormat="1" ht="15.6" x14ac:dyDescent="0.3">
      <c r="B41" s="29">
        <v>45992</v>
      </c>
      <c r="C41" s="22">
        <v>57888</v>
      </c>
      <c r="D41" s="26" t="s">
        <v>55</v>
      </c>
      <c r="E41" s="23">
        <v>45000</v>
      </c>
      <c r="F41" s="23"/>
      <c r="G41" s="18">
        <f t="shared" si="0"/>
        <v>18007161.129999999</v>
      </c>
      <c r="I41" s="33"/>
    </row>
    <row r="42" spans="2:10" s="28" customFormat="1" ht="15.6" x14ac:dyDescent="0.3">
      <c r="B42" s="29">
        <v>45992</v>
      </c>
      <c r="C42" s="22" t="s">
        <v>31</v>
      </c>
      <c r="D42" s="1" t="s">
        <v>60</v>
      </c>
      <c r="E42" s="23">
        <v>1025</v>
      </c>
      <c r="F42" s="23"/>
      <c r="G42" s="18">
        <f t="shared" si="0"/>
        <v>18006136.129999999</v>
      </c>
      <c r="I42" s="33"/>
    </row>
    <row r="43" spans="2:10" s="28" customFormat="1" ht="15.6" x14ac:dyDescent="0.3">
      <c r="B43" s="29">
        <v>45992</v>
      </c>
      <c r="C43" s="22" t="s">
        <v>31</v>
      </c>
      <c r="D43" s="1" t="s">
        <v>61</v>
      </c>
      <c r="E43" s="23">
        <v>25</v>
      </c>
      <c r="F43" s="23"/>
      <c r="G43" s="18">
        <f t="shared" si="0"/>
        <v>18006111.129999999</v>
      </c>
    </row>
    <row r="44" spans="2:10" s="28" customFormat="1" ht="15.6" x14ac:dyDescent="0.3">
      <c r="B44" s="29">
        <v>45993</v>
      </c>
      <c r="C44" s="22" t="s">
        <v>62</v>
      </c>
      <c r="D44" s="1" t="s">
        <v>32</v>
      </c>
      <c r="E44" s="23"/>
      <c r="F44" s="23">
        <v>17000</v>
      </c>
      <c r="G44" s="18">
        <f t="shared" si="0"/>
        <v>18023111.129999999</v>
      </c>
    </row>
    <row r="45" spans="2:10" s="28" customFormat="1" ht="15.6" x14ac:dyDescent="0.3">
      <c r="B45" s="29">
        <v>45993</v>
      </c>
      <c r="C45" s="22" t="s">
        <v>62</v>
      </c>
      <c r="D45" s="26" t="s">
        <v>33</v>
      </c>
      <c r="E45" s="23"/>
      <c r="F45" s="23">
        <v>76000</v>
      </c>
      <c r="G45" s="18">
        <f t="shared" si="0"/>
        <v>18099111.129999999</v>
      </c>
      <c r="I45" s="32"/>
    </row>
    <row r="46" spans="2:10" s="28" customFormat="1" ht="15.6" x14ac:dyDescent="0.3">
      <c r="B46" s="29">
        <v>45993</v>
      </c>
      <c r="C46" s="22" t="s">
        <v>63</v>
      </c>
      <c r="D46" s="26" t="s">
        <v>57</v>
      </c>
      <c r="E46" s="23"/>
      <c r="F46" s="23">
        <v>50000</v>
      </c>
      <c r="G46" s="18">
        <f t="shared" si="0"/>
        <v>18149111.129999999</v>
      </c>
    </row>
    <row r="47" spans="2:10" s="28" customFormat="1" ht="15.6" x14ac:dyDescent="0.3">
      <c r="B47" s="29">
        <v>45993</v>
      </c>
      <c r="C47" s="22" t="s">
        <v>64</v>
      </c>
      <c r="D47" s="26" t="s">
        <v>59</v>
      </c>
      <c r="E47" s="23"/>
      <c r="F47" s="23">
        <v>3150</v>
      </c>
      <c r="G47" s="18">
        <f t="shared" si="0"/>
        <v>18152261.129999999</v>
      </c>
      <c r="I47" s="33"/>
    </row>
    <row r="48" spans="2:10" s="28" customFormat="1" ht="15.6" x14ac:dyDescent="0.3">
      <c r="B48" s="29">
        <v>45993</v>
      </c>
      <c r="C48" s="22" t="s">
        <v>62</v>
      </c>
      <c r="D48" s="1" t="s">
        <v>60</v>
      </c>
      <c r="E48" s="23">
        <v>1900</v>
      </c>
      <c r="F48" s="23"/>
      <c r="G48" s="18">
        <f t="shared" si="0"/>
        <v>18150361.129999999</v>
      </c>
    </row>
    <row r="49" spans="2:12" s="28" customFormat="1" ht="15.6" x14ac:dyDescent="0.3">
      <c r="B49" s="29">
        <v>45993</v>
      </c>
      <c r="C49" s="22" t="s">
        <v>62</v>
      </c>
      <c r="D49" s="1" t="s">
        <v>61</v>
      </c>
      <c r="E49" s="23">
        <v>300</v>
      </c>
      <c r="F49" s="23"/>
      <c r="G49" s="18">
        <f t="shared" si="0"/>
        <v>18150061.129999999</v>
      </c>
    </row>
    <row r="50" spans="2:12" s="28" customFormat="1" ht="15.6" x14ac:dyDescent="0.3">
      <c r="B50" s="29">
        <v>45993</v>
      </c>
      <c r="C50" s="22" t="s">
        <v>62</v>
      </c>
      <c r="D50" s="26" t="s">
        <v>65</v>
      </c>
      <c r="E50" s="23">
        <v>1400</v>
      </c>
      <c r="F50" s="23"/>
      <c r="G50" s="18">
        <f t="shared" si="0"/>
        <v>18148661.129999999</v>
      </c>
    </row>
    <row r="51" spans="2:12" s="28" customFormat="1" ht="15.6" x14ac:dyDescent="0.3">
      <c r="B51" s="29">
        <v>45993</v>
      </c>
      <c r="C51" s="22" t="s">
        <v>62</v>
      </c>
      <c r="D51" s="27" t="s">
        <v>66</v>
      </c>
      <c r="E51" s="23">
        <v>27</v>
      </c>
      <c r="F51" s="23"/>
      <c r="G51" s="18">
        <f t="shared" si="0"/>
        <v>18148634.129999999</v>
      </c>
    </row>
    <row r="52" spans="2:12" s="28" customFormat="1" ht="15.6" x14ac:dyDescent="0.3">
      <c r="B52" s="29">
        <v>45994</v>
      </c>
      <c r="C52" s="22" t="s">
        <v>62</v>
      </c>
      <c r="D52" s="1" t="s">
        <v>32</v>
      </c>
      <c r="E52" s="23"/>
      <c r="F52" s="23">
        <v>46000</v>
      </c>
      <c r="G52" s="18">
        <f t="shared" si="0"/>
        <v>18194634.129999999</v>
      </c>
      <c r="I52" s="33"/>
    </row>
    <row r="53" spans="2:12" s="28" customFormat="1" ht="15.6" x14ac:dyDescent="0.3">
      <c r="B53" s="29">
        <v>45994</v>
      </c>
      <c r="C53" s="22" t="s">
        <v>62</v>
      </c>
      <c r="D53" s="26" t="s">
        <v>33</v>
      </c>
      <c r="E53" s="23"/>
      <c r="F53" s="23">
        <v>2000</v>
      </c>
      <c r="G53" s="18">
        <f t="shared" si="0"/>
        <v>18196634.129999999</v>
      </c>
    </row>
    <row r="54" spans="2:12" s="28" customFormat="1" ht="15.6" x14ac:dyDescent="0.3">
      <c r="B54" s="29">
        <v>45994</v>
      </c>
      <c r="C54" s="22">
        <v>417219</v>
      </c>
      <c r="D54" s="26" t="s">
        <v>85</v>
      </c>
      <c r="E54" s="23"/>
      <c r="F54" s="23">
        <v>4130</v>
      </c>
      <c r="G54" s="18">
        <f t="shared" si="0"/>
        <v>18200764.129999999</v>
      </c>
      <c r="I54" s="38"/>
      <c r="L54" s="32"/>
    </row>
    <row r="55" spans="2:12" s="28" customFormat="1" ht="15.6" x14ac:dyDescent="0.3">
      <c r="B55" s="29">
        <v>45994</v>
      </c>
      <c r="C55" s="22" t="s">
        <v>73</v>
      </c>
      <c r="D55" s="26" t="s">
        <v>57</v>
      </c>
      <c r="E55" s="23"/>
      <c r="F55" s="23">
        <v>313000</v>
      </c>
      <c r="G55" s="18">
        <f t="shared" si="0"/>
        <v>18513764.129999999</v>
      </c>
    </row>
    <row r="56" spans="2:12" s="28" customFormat="1" ht="15.6" x14ac:dyDescent="0.3">
      <c r="B56" s="29">
        <v>45994</v>
      </c>
      <c r="C56" s="22" t="s">
        <v>74</v>
      </c>
      <c r="D56" s="26" t="s">
        <v>59</v>
      </c>
      <c r="E56" s="23"/>
      <c r="F56" s="23">
        <v>11000</v>
      </c>
      <c r="G56" s="18">
        <f t="shared" si="0"/>
        <v>18524764.129999999</v>
      </c>
    </row>
    <row r="57" spans="2:12" s="28" customFormat="1" ht="15.6" x14ac:dyDescent="0.3">
      <c r="B57" s="29">
        <v>45994</v>
      </c>
      <c r="C57" s="22">
        <v>57889</v>
      </c>
      <c r="D57" s="27" t="s">
        <v>75</v>
      </c>
      <c r="E57" s="23">
        <v>59400</v>
      </c>
      <c r="F57" s="23"/>
      <c r="G57" s="18">
        <f t="shared" si="0"/>
        <v>18465364.129999999</v>
      </c>
    </row>
    <row r="58" spans="2:12" s="28" customFormat="1" ht="15.6" x14ac:dyDescent="0.3">
      <c r="B58" s="29">
        <v>45994</v>
      </c>
      <c r="C58" s="22" t="s">
        <v>62</v>
      </c>
      <c r="D58" s="1" t="s">
        <v>60</v>
      </c>
      <c r="E58" s="23">
        <v>1250</v>
      </c>
      <c r="F58" s="23"/>
      <c r="G58" s="18">
        <f t="shared" si="0"/>
        <v>18464114.129999999</v>
      </c>
    </row>
    <row r="59" spans="2:12" s="28" customFormat="1" ht="15.6" x14ac:dyDescent="0.3">
      <c r="B59" s="29">
        <v>45994</v>
      </c>
      <c r="C59" s="22" t="s">
        <v>62</v>
      </c>
      <c r="D59" s="1" t="s">
        <v>61</v>
      </c>
      <c r="E59" s="23">
        <v>78.75</v>
      </c>
      <c r="F59" s="23"/>
      <c r="G59" s="18">
        <f t="shared" si="0"/>
        <v>18464035.379999999</v>
      </c>
    </row>
    <row r="60" spans="2:12" s="28" customFormat="1" ht="15.6" x14ac:dyDescent="0.3">
      <c r="B60" s="29">
        <v>45995</v>
      </c>
      <c r="C60" s="22" t="s">
        <v>62</v>
      </c>
      <c r="D60" s="1" t="s">
        <v>32</v>
      </c>
      <c r="E60" s="23"/>
      <c r="F60" s="23">
        <v>27000</v>
      </c>
      <c r="G60" s="18">
        <f t="shared" si="0"/>
        <v>18491035.379999999</v>
      </c>
    </row>
    <row r="61" spans="2:12" s="28" customFormat="1" ht="15.6" x14ac:dyDescent="0.3">
      <c r="B61" s="29">
        <v>45995</v>
      </c>
      <c r="C61" s="22" t="s">
        <v>62</v>
      </c>
      <c r="D61" s="26" t="s">
        <v>33</v>
      </c>
      <c r="E61" s="23"/>
      <c r="F61" s="23">
        <v>21000</v>
      </c>
      <c r="G61" s="18">
        <f t="shared" si="0"/>
        <v>18512035.379999999</v>
      </c>
    </row>
    <row r="62" spans="2:12" s="28" customFormat="1" ht="15.6" x14ac:dyDescent="0.3">
      <c r="B62" s="29">
        <v>45995</v>
      </c>
      <c r="C62" s="22" t="s">
        <v>76</v>
      </c>
      <c r="D62" s="26" t="s">
        <v>57</v>
      </c>
      <c r="E62" s="23"/>
      <c r="F62" s="23">
        <v>57500</v>
      </c>
      <c r="G62" s="18">
        <f t="shared" si="0"/>
        <v>18569535.379999999</v>
      </c>
      <c r="I62" s="38"/>
    </row>
    <row r="63" spans="2:12" s="28" customFormat="1" ht="15.6" x14ac:dyDescent="0.3">
      <c r="B63" s="29">
        <v>45995</v>
      </c>
      <c r="C63" s="22" t="s">
        <v>77</v>
      </c>
      <c r="D63" s="26" t="s">
        <v>59</v>
      </c>
      <c r="E63" s="23"/>
      <c r="F63" s="23">
        <v>24000</v>
      </c>
      <c r="G63" s="18">
        <f t="shared" si="0"/>
        <v>18593535.379999999</v>
      </c>
      <c r="J63" s="32"/>
    </row>
    <row r="64" spans="2:12" s="28" customFormat="1" ht="15.6" x14ac:dyDescent="0.3">
      <c r="B64" s="29">
        <v>45995</v>
      </c>
      <c r="C64" s="22">
        <v>57890</v>
      </c>
      <c r="D64" s="26" t="s">
        <v>78</v>
      </c>
      <c r="E64" s="23">
        <v>119802</v>
      </c>
      <c r="F64" s="23"/>
      <c r="G64" s="18">
        <f t="shared" si="0"/>
        <v>18473733.379999999</v>
      </c>
    </row>
    <row r="65" spans="2:12" s="28" customFormat="1" ht="15.6" x14ac:dyDescent="0.3">
      <c r="B65" s="29">
        <v>45995</v>
      </c>
      <c r="C65" s="22">
        <v>57891</v>
      </c>
      <c r="D65" s="26" t="s">
        <v>35</v>
      </c>
      <c r="E65" s="23">
        <v>376420</v>
      </c>
      <c r="F65" s="23"/>
      <c r="G65" s="18">
        <f t="shared" si="0"/>
        <v>18097313.379999999</v>
      </c>
    </row>
    <row r="66" spans="2:12" s="28" customFormat="1" ht="15.6" x14ac:dyDescent="0.3">
      <c r="B66" s="29">
        <v>45995</v>
      </c>
      <c r="C66" s="22" t="s">
        <v>62</v>
      </c>
      <c r="D66" s="1" t="s">
        <v>60</v>
      </c>
      <c r="E66" s="23">
        <v>7825</v>
      </c>
      <c r="F66" s="23"/>
      <c r="G66" s="18">
        <f t="shared" si="0"/>
        <v>18089488.379999999</v>
      </c>
    </row>
    <row r="67" spans="2:12" s="28" customFormat="1" ht="15.6" x14ac:dyDescent="0.3">
      <c r="B67" s="29">
        <v>45995</v>
      </c>
      <c r="C67" s="22" t="s">
        <v>62</v>
      </c>
      <c r="D67" s="1" t="s">
        <v>61</v>
      </c>
      <c r="E67" s="23">
        <v>275</v>
      </c>
      <c r="F67" s="23"/>
      <c r="G67" s="18">
        <f t="shared" si="0"/>
        <v>18089213.379999999</v>
      </c>
    </row>
    <row r="68" spans="2:12" s="28" customFormat="1" ht="15.6" x14ac:dyDescent="0.3">
      <c r="B68" s="29">
        <v>45995</v>
      </c>
      <c r="C68" s="22" t="s">
        <v>62</v>
      </c>
      <c r="D68" s="27" t="s">
        <v>66</v>
      </c>
      <c r="E68" s="23">
        <v>808.2</v>
      </c>
      <c r="F68" s="23"/>
      <c r="G68" s="18">
        <f t="shared" si="0"/>
        <v>18088405.18</v>
      </c>
    </row>
    <row r="69" spans="2:12" s="28" customFormat="1" ht="15.6" x14ac:dyDescent="0.3">
      <c r="B69" s="29">
        <v>45996</v>
      </c>
      <c r="C69" s="22" t="s">
        <v>62</v>
      </c>
      <c r="D69" s="1" t="s">
        <v>32</v>
      </c>
      <c r="E69" s="23"/>
      <c r="F69" s="23">
        <v>15000</v>
      </c>
      <c r="G69" s="18">
        <f t="shared" si="0"/>
        <v>18103405.18</v>
      </c>
      <c r="K69" s="39"/>
    </row>
    <row r="70" spans="2:12" s="28" customFormat="1" ht="15.6" x14ac:dyDescent="0.3">
      <c r="B70" s="29">
        <v>45996</v>
      </c>
      <c r="C70" s="22" t="s">
        <v>62</v>
      </c>
      <c r="D70" s="26" t="s">
        <v>33</v>
      </c>
      <c r="E70" s="23"/>
      <c r="F70" s="23">
        <v>22000</v>
      </c>
      <c r="G70" s="18">
        <f t="shared" si="0"/>
        <v>18125405.18</v>
      </c>
    </row>
    <row r="71" spans="2:12" s="28" customFormat="1" ht="15.6" x14ac:dyDescent="0.3">
      <c r="B71" s="29">
        <v>45996</v>
      </c>
      <c r="C71" s="22" t="s">
        <v>79</v>
      </c>
      <c r="D71" s="26" t="s">
        <v>57</v>
      </c>
      <c r="E71" s="23"/>
      <c r="F71" s="23">
        <v>133000</v>
      </c>
      <c r="G71" s="18">
        <f t="shared" si="0"/>
        <v>18258405.18</v>
      </c>
    </row>
    <row r="72" spans="2:12" s="28" customFormat="1" ht="15.6" x14ac:dyDescent="0.3">
      <c r="B72" s="29">
        <v>45996</v>
      </c>
      <c r="C72" s="22" t="s">
        <v>80</v>
      </c>
      <c r="D72" s="26" t="s">
        <v>59</v>
      </c>
      <c r="E72" s="23"/>
      <c r="F72" s="23">
        <v>22000</v>
      </c>
      <c r="G72" s="18">
        <f t="shared" si="0"/>
        <v>18280405.18</v>
      </c>
    </row>
    <row r="73" spans="2:12" s="28" customFormat="1" ht="15.6" x14ac:dyDescent="0.3">
      <c r="B73" s="29">
        <v>45996</v>
      </c>
      <c r="C73" s="22" t="s">
        <v>62</v>
      </c>
      <c r="D73" s="1" t="s">
        <v>60</v>
      </c>
      <c r="E73" s="23">
        <v>1437.5</v>
      </c>
      <c r="F73" s="23"/>
      <c r="G73" s="18">
        <f t="shared" si="0"/>
        <v>18278967.68</v>
      </c>
    </row>
    <row r="74" spans="2:12" s="28" customFormat="1" ht="15.6" x14ac:dyDescent="0.3">
      <c r="B74" s="29">
        <v>45996</v>
      </c>
      <c r="C74" s="22" t="s">
        <v>62</v>
      </c>
      <c r="D74" s="1" t="s">
        <v>61</v>
      </c>
      <c r="E74" s="23">
        <v>600</v>
      </c>
      <c r="F74" s="23"/>
      <c r="G74" s="18">
        <f t="shared" si="0"/>
        <v>18278367.68</v>
      </c>
    </row>
    <row r="75" spans="2:12" s="28" customFormat="1" ht="15.6" x14ac:dyDescent="0.3">
      <c r="B75" s="29">
        <v>45996</v>
      </c>
      <c r="C75" s="22" t="s">
        <v>62</v>
      </c>
      <c r="D75" s="27" t="s">
        <v>66</v>
      </c>
      <c r="E75" s="23">
        <v>156.15</v>
      </c>
      <c r="F75" s="23"/>
      <c r="G75" s="18">
        <f t="shared" si="0"/>
        <v>18278211.530000001</v>
      </c>
      <c r="L75" s="32"/>
    </row>
    <row r="76" spans="2:12" s="28" customFormat="1" ht="15.6" x14ac:dyDescent="0.3">
      <c r="B76" s="29">
        <v>45999</v>
      </c>
      <c r="C76" s="22" t="s">
        <v>62</v>
      </c>
      <c r="D76" s="1" t="s">
        <v>32</v>
      </c>
      <c r="E76" s="23"/>
      <c r="F76" s="23">
        <v>126761.78</v>
      </c>
      <c r="G76" s="18">
        <f t="shared" si="0"/>
        <v>18404973.310000002</v>
      </c>
    </row>
    <row r="77" spans="2:12" s="28" customFormat="1" ht="15.6" x14ac:dyDescent="0.3">
      <c r="B77" s="29">
        <v>45999</v>
      </c>
      <c r="C77" s="22" t="s">
        <v>62</v>
      </c>
      <c r="D77" s="26" t="s">
        <v>33</v>
      </c>
      <c r="E77" s="23"/>
      <c r="F77" s="23">
        <v>30000</v>
      </c>
      <c r="G77" s="18">
        <f t="shared" si="0"/>
        <v>18434973.310000002</v>
      </c>
      <c r="K77" s="13"/>
    </row>
    <row r="78" spans="2:12" s="28" customFormat="1" ht="15.6" x14ac:dyDescent="0.3">
      <c r="B78" s="29">
        <v>45999</v>
      </c>
      <c r="C78" s="22">
        <v>11483720</v>
      </c>
      <c r="D78" s="26" t="s">
        <v>81</v>
      </c>
      <c r="E78" s="23"/>
      <c r="F78" s="57">
        <v>182345.64</v>
      </c>
      <c r="G78" s="18">
        <f t="shared" si="0"/>
        <v>18617318.950000003</v>
      </c>
    </row>
    <row r="79" spans="2:12" s="28" customFormat="1" ht="15.6" x14ac:dyDescent="0.3">
      <c r="B79" s="29">
        <v>45999</v>
      </c>
      <c r="C79" s="22">
        <v>417220</v>
      </c>
      <c r="D79" s="26" t="s">
        <v>81</v>
      </c>
      <c r="E79" s="23"/>
      <c r="F79" s="23">
        <v>4130</v>
      </c>
      <c r="G79" s="18">
        <f t="shared" ref="G79:G142" si="1">G78+F79-E79</f>
        <v>18621448.950000003</v>
      </c>
    </row>
    <row r="80" spans="2:12" s="28" customFormat="1" ht="15.6" x14ac:dyDescent="0.3">
      <c r="B80" s="29">
        <v>45999</v>
      </c>
      <c r="C80" s="22" t="s">
        <v>82</v>
      </c>
      <c r="D80" s="26" t="s">
        <v>57</v>
      </c>
      <c r="E80" s="23"/>
      <c r="F80" s="23">
        <v>111000</v>
      </c>
      <c r="G80" s="18">
        <f t="shared" si="1"/>
        <v>18732448.950000003</v>
      </c>
    </row>
    <row r="81" spans="2:12" s="28" customFormat="1" ht="15.6" x14ac:dyDescent="0.3">
      <c r="B81" s="29">
        <v>45999</v>
      </c>
      <c r="C81" s="22" t="s">
        <v>83</v>
      </c>
      <c r="D81" s="26" t="s">
        <v>59</v>
      </c>
      <c r="E81" s="23"/>
      <c r="F81" s="23">
        <v>2000</v>
      </c>
      <c r="G81" s="18">
        <f t="shared" si="1"/>
        <v>18734448.950000003</v>
      </c>
    </row>
    <row r="82" spans="2:12" s="28" customFormat="1" ht="15.6" x14ac:dyDescent="0.3">
      <c r="B82" s="29">
        <v>45999</v>
      </c>
      <c r="C82" s="22" t="s">
        <v>62</v>
      </c>
      <c r="D82" s="1" t="s">
        <v>60</v>
      </c>
      <c r="E82" s="23">
        <v>3325</v>
      </c>
      <c r="F82" s="23"/>
      <c r="G82" s="18">
        <f t="shared" si="1"/>
        <v>18731123.950000003</v>
      </c>
    </row>
    <row r="83" spans="2:12" s="28" customFormat="1" ht="15.6" x14ac:dyDescent="0.3">
      <c r="B83" s="29">
        <v>45999</v>
      </c>
      <c r="C83" s="22" t="s">
        <v>62</v>
      </c>
      <c r="D83" s="1" t="s">
        <v>61</v>
      </c>
      <c r="E83" s="23">
        <v>550</v>
      </c>
      <c r="F83" s="23"/>
      <c r="G83" s="18">
        <f t="shared" si="1"/>
        <v>18730573.950000003</v>
      </c>
    </row>
    <row r="84" spans="2:12" s="28" customFormat="1" ht="15.6" x14ac:dyDescent="0.3">
      <c r="B84" s="29">
        <v>45999</v>
      </c>
      <c r="C84" s="22" t="s">
        <v>62</v>
      </c>
      <c r="D84" s="27" t="s">
        <v>84</v>
      </c>
      <c r="E84" s="23">
        <v>875.7</v>
      </c>
      <c r="F84" s="23"/>
      <c r="G84" s="18">
        <f t="shared" si="1"/>
        <v>18729698.250000004</v>
      </c>
    </row>
    <row r="85" spans="2:12" s="28" customFormat="1" ht="17.25" customHeight="1" x14ac:dyDescent="0.3">
      <c r="B85" s="29">
        <v>45999</v>
      </c>
      <c r="C85" s="22" t="s">
        <v>62</v>
      </c>
      <c r="D85" s="27" t="s">
        <v>66</v>
      </c>
      <c r="E85" s="23">
        <v>1131.18</v>
      </c>
      <c r="F85" s="23"/>
      <c r="G85" s="18">
        <f t="shared" si="1"/>
        <v>18728567.070000004</v>
      </c>
    </row>
    <row r="86" spans="2:12" s="28" customFormat="1" ht="15.75" customHeight="1" x14ac:dyDescent="0.3">
      <c r="B86" s="29">
        <v>46000</v>
      </c>
      <c r="C86" s="22" t="s">
        <v>31</v>
      </c>
      <c r="D86" s="1" t="s">
        <v>32</v>
      </c>
      <c r="E86" s="23"/>
      <c r="F86" s="23">
        <v>53000</v>
      </c>
      <c r="G86" s="18">
        <f t="shared" si="1"/>
        <v>18781567.070000004</v>
      </c>
    </row>
    <row r="87" spans="2:12" s="28" customFormat="1" ht="15" customHeight="1" x14ac:dyDescent="0.3">
      <c r="B87" s="29">
        <v>46000</v>
      </c>
      <c r="C87" s="22" t="s">
        <v>31</v>
      </c>
      <c r="D87" s="26" t="s">
        <v>33</v>
      </c>
      <c r="F87" s="23">
        <v>33000</v>
      </c>
      <c r="G87" s="18">
        <f t="shared" si="1"/>
        <v>18814567.070000004</v>
      </c>
    </row>
    <row r="88" spans="2:12" s="28" customFormat="1" ht="15.6" x14ac:dyDescent="0.3">
      <c r="B88" s="29">
        <v>46000</v>
      </c>
      <c r="C88" s="22" t="s">
        <v>86</v>
      </c>
      <c r="D88" s="26" t="s">
        <v>57</v>
      </c>
      <c r="E88" s="23"/>
      <c r="F88" s="23">
        <v>112000</v>
      </c>
      <c r="G88" s="18">
        <f t="shared" si="1"/>
        <v>18926567.070000004</v>
      </c>
      <c r="L88" s="32"/>
    </row>
    <row r="89" spans="2:12" s="28" customFormat="1" ht="15.6" x14ac:dyDescent="0.3">
      <c r="B89" s="29">
        <v>46000</v>
      </c>
      <c r="C89" s="22" t="s">
        <v>31</v>
      </c>
      <c r="D89" s="1" t="s">
        <v>60</v>
      </c>
      <c r="E89" s="23">
        <v>2775</v>
      </c>
      <c r="F89" s="23"/>
      <c r="G89" s="18">
        <f t="shared" si="1"/>
        <v>18923792.070000004</v>
      </c>
    </row>
    <row r="90" spans="2:12" s="28" customFormat="1" ht="15.6" x14ac:dyDescent="0.3">
      <c r="B90" s="29">
        <v>46000</v>
      </c>
      <c r="C90" s="22" t="s">
        <v>31</v>
      </c>
      <c r="D90" s="1" t="s">
        <v>61</v>
      </c>
      <c r="E90" s="23">
        <v>50</v>
      </c>
      <c r="F90" s="23"/>
      <c r="G90" s="18">
        <f t="shared" si="1"/>
        <v>18923742.070000004</v>
      </c>
    </row>
    <row r="91" spans="2:12" s="28" customFormat="1" ht="15.6" x14ac:dyDescent="0.3">
      <c r="B91" s="29">
        <v>46000</v>
      </c>
      <c r="C91" s="22" t="s">
        <v>31</v>
      </c>
      <c r="D91" s="27" t="s">
        <v>66</v>
      </c>
      <c r="E91" s="23">
        <v>84.15</v>
      </c>
      <c r="F91" s="23"/>
      <c r="G91" s="18">
        <f t="shared" si="1"/>
        <v>18923657.920000006</v>
      </c>
    </row>
    <row r="92" spans="2:12" s="28" customFormat="1" ht="15.6" x14ac:dyDescent="0.3">
      <c r="B92" s="29">
        <v>46001</v>
      </c>
      <c r="C92" s="22" t="s">
        <v>62</v>
      </c>
      <c r="D92" s="1" t="s">
        <v>32</v>
      </c>
      <c r="E92" s="23"/>
      <c r="F92" s="23">
        <v>16000</v>
      </c>
      <c r="G92" s="18">
        <f t="shared" si="1"/>
        <v>18939657.920000006</v>
      </c>
      <c r="J92" s="32"/>
    </row>
    <row r="93" spans="2:12" s="28" customFormat="1" ht="15.6" x14ac:dyDescent="0.3">
      <c r="B93" s="29">
        <v>46001</v>
      </c>
      <c r="C93" s="22" t="s">
        <v>62</v>
      </c>
      <c r="D93" s="26" t="s">
        <v>33</v>
      </c>
      <c r="E93" s="23"/>
      <c r="F93" s="23">
        <v>8000</v>
      </c>
      <c r="G93" s="18">
        <f t="shared" si="1"/>
        <v>18947657.920000006</v>
      </c>
    </row>
    <row r="94" spans="2:12" s="28" customFormat="1" ht="15.6" x14ac:dyDescent="0.3">
      <c r="B94" s="29">
        <v>46001</v>
      </c>
      <c r="C94" s="22">
        <v>525948</v>
      </c>
      <c r="D94" s="26" t="s">
        <v>87</v>
      </c>
      <c r="E94" s="23"/>
      <c r="F94" s="23">
        <v>37200</v>
      </c>
      <c r="G94" s="18">
        <f t="shared" si="1"/>
        <v>18984857.920000006</v>
      </c>
    </row>
    <row r="95" spans="2:12" s="28" customFormat="1" ht="15.6" x14ac:dyDescent="0.3">
      <c r="B95" s="29">
        <v>46001</v>
      </c>
      <c r="C95" s="22" t="s">
        <v>88</v>
      </c>
      <c r="D95" s="26" t="s">
        <v>57</v>
      </c>
      <c r="E95" s="23"/>
      <c r="F95" s="23">
        <v>154000</v>
      </c>
      <c r="G95" s="18">
        <f t="shared" si="1"/>
        <v>19138857.920000006</v>
      </c>
    </row>
    <row r="96" spans="2:12" s="28" customFormat="1" ht="15.6" x14ac:dyDescent="0.3">
      <c r="B96" s="29">
        <v>46001</v>
      </c>
      <c r="C96" s="22" t="s">
        <v>89</v>
      </c>
      <c r="D96" s="26" t="s">
        <v>59</v>
      </c>
      <c r="E96" s="23"/>
      <c r="F96" s="23">
        <v>36000</v>
      </c>
      <c r="G96" s="18">
        <f t="shared" si="1"/>
        <v>19174857.920000006</v>
      </c>
    </row>
    <row r="97" spans="2:10" s="28" customFormat="1" ht="15.6" x14ac:dyDescent="0.3">
      <c r="B97" s="29">
        <v>46001</v>
      </c>
      <c r="C97" s="22" t="s">
        <v>62</v>
      </c>
      <c r="D97" s="1" t="s">
        <v>60</v>
      </c>
      <c r="E97" s="23">
        <v>2800</v>
      </c>
      <c r="F97" s="23"/>
      <c r="G97" s="18">
        <f t="shared" si="1"/>
        <v>19172057.920000006</v>
      </c>
    </row>
    <row r="98" spans="2:10" s="28" customFormat="1" ht="15.6" x14ac:dyDescent="0.3">
      <c r="B98" s="29">
        <v>46001</v>
      </c>
      <c r="C98" s="22" t="s">
        <v>62</v>
      </c>
      <c r="D98" s="1" t="s">
        <v>32</v>
      </c>
      <c r="E98" s="23"/>
      <c r="F98" s="23">
        <v>11000</v>
      </c>
      <c r="G98" s="18">
        <f t="shared" si="1"/>
        <v>19183057.920000006</v>
      </c>
    </row>
    <row r="99" spans="2:10" s="28" customFormat="1" ht="15.6" x14ac:dyDescent="0.3">
      <c r="B99" s="29">
        <v>46002</v>
      </c>
      <c r="C99" s="22" t="s">
        <v>62</v>
      </c>
      <c r="D99" s="26" t="s">
        <v>33</v>
      </c>
      <c r="E99" s="23"/>
      <c r="F99" s="23">
        <v>6000</v>
      </c>
      <c r="G99" s="18">
        <f t="shared" si="1"/>
        <v>19189057.920000006</v>
      </c>
      <c r="J99" s="32"/>
    </row>
    <row r="100" spans="2:10" s="28" customFormat="1" ht="15.6" x14ac:dyDescent="0.3">
      <c r="B100" s="29">
        <v>46002</v>
      </c>
      <c r="C100" s="22">
        <v>598813</v>
      </c>
      <c r="D100" s="26" t="s">
        <v>81</v>
      </c>
      <c r="E100" s="23"/>
      <c r="F100" s="23">
        <v>6903.98</v>
      </c>
      <c r="G100" s="18">
        <f t="shared" si="1"/>
        <v>19195961.900000006</v>
      </c>
    </row>
    <row r="101" spans="2:10" s="28" customFormat="1" ht="15.6" x14ac:dyDescent="0.3">
      <c r="B101" s="29">
        <v>46002</v>
      </c>
      <c r="C101" s="22" t="s">
        <v>90</v>
      </c>
      <c r="D101" s="26" t="s">
        <v>57</v>
      </c>
      <c r="E101" s="23"/>
      <c r="F101" s="23">
        <v>155000</v>
      </c>
      <c r="G101" s="18">
        <f t="shared" si="1"/>
        <v>19350961.900000006</v>
      </c>
    </row>
    <row r="102" spans="2:10" s="28" customFormat="1" ht="15.6" x14ac:dyDescent="0.3">
      <c r="B102" s="29">
        <v>46002</v>
      </c>
      <c r="C102" s="22" t="s">
        <v>91</v>
      </c>
      <c r="D102" s="26" t="s">
        <v>59</v>
      </c>
      <c r="E102" s="23"/>
      <c r="F102" s="23">
        <v>24000</v>
      </c>
      <c r="G102" s="18">
        <f t="shared" si="1"/>
        <v>19374961.900000006</v>
      </c>
    </row>
    <row r="103" spans="2:10" s="28" customFormat="1" ht="15.6" x14ac:dyDescent="0.3">
      <c r="B103" s="29">
        <v>46002</v>
      </c>
      <c r="C103" s="22" t="s">
        <v>62</v>
      </c>
      <c r="D103" s="1" t="s">
        <v>60</v>
      </c>
      <c r="E103" s="23">
        <v>3850</v>
      </c>
      <c r="F103" s="23"/>
      <c r="G103" s="18">
        <f t="shared" si="1"/>
        <v>19371111.900000006</v>
      </c>
    </row>
    <row r="104" spans="2:10" s="28" customFormat="1" ht="15.6" x14ac:dyDescent="0.3">
      <c r="B104" s="29">
        <v>46002</v>
      </c>
      <c r="C104" s="22" t="s">
        <v>62</v>
      </c>
      <c r="D104" s="1" t="s">
        <v>61</v>
      </c>
      <c r="E104" s="23">
        <v>900</v>
      </c>
      <c r="F104" s="23"/>
      <c r="G104" s="18">
        <f t="shared" si="1"/>
        <v>19370211.900000006</v>
      </c>
    </row>
    <row r="105" spans="2:10" s="28" customFormat="1" ht="15.6" x14ac:dyDescent="0.3">
      <c r="B105" s="29">
        <v>46002</v>
      </c>
      <c r="C105" s="22" t="s">
        <v>62</v>
      </c>
      <c r="D105" s="27" t="s">
        <v>66</v>
      </c>
      <c r="E105" s="23">
        <v>288.3</v>
      </c>
      <c r="F105" s="23"/>
      <c r="G105" s="18">
        <f t="shared" si="1"/>
        <v>19369923.600000005</v>
      </c>
    </row>
    <row r="106" spans="2:10" s="28" customFormat="1" ht="15.6" x14ac:dyDescent="0.3">
      <c r="B106" s="29">
        <v>46003</v>
      </c>
      <c r="C106" s="22" t="s">
        <v>62</v>
      </c>
      <c r="D106" s="1" t="s">
        <v>32</v>
      </c>
      <c r="E106" s="23"/>
      <c r="F106" s="23">
        <v>20000</v>
      </c>
      <c r="G106" s="18">
        <f t="shared" si="1"/>
        <v>19389923.600000005</v>
      </c>
    </row>
    <row r="107" spans="2:10" s="28" customFormat="1" ht="15.6" x14ac:dyDescent="0.3">
      <c r="B107" s="29">
        <v>46003</v>
      </c>
      <c r="C107" s="22" t="s">
        <v>62</v>
      </c>
      <c r="D107" s="26" t="s">
        <v>33</v>
      </c>
      <c r="E107" s="23"/>
      <c r="F107" s="23">
        <v>126000</v>
      </c>
      <c r="G107" s="18">
        <f t="shared" si="1"/>
        <v>19515923.600000005</v>
      </c>
    </row>
    <row r="108" spans="2:10" s="28" customFormat="1" ht="15.6" x14ac:dyDescent="0.3">
      <c r="B108" s="29">
        <v>46003</v>
      </c>
      <c r="C108" s="22">
        <v>46893</v>
      </c>
      <c r="D108" s="26" t="s">
        <v>81</v>
      </c>
      <c r="E108" s="23"/>
      <c r="F108" s="23">
        <v>989.4</v>
      </c>
      <c r="G108" s="18">
        <f t="shared" si="1"/>
        <v>19516913.000000004</v>
      </c>
      <c r="J108" s="33"/>
    </row>
    <row r="109" spans="2:10" s="28" customFormat="1" ht="15.6" x14ac:dyDescent="0.3">
      <c r="B109" s="29">
        <v>46003</v>
      </c>
      <c r="C109" s="54" t="s">
        <v>92</v>
      </c>
      <c r="D109" s="26" t="s">
        <v>57</v>
      </c>
      <c r="E109" s="23"/>
      <c r="F109" s="23">
        <v>195000</v>
      </c>
      <c r="G109" s="18">
        <f t="shared" si="1"/>
        <v>19711913.000000004</v>
      </c>
    </row>
    <row r="110" spans="2:10" s="28" customFormat="1" ht="15.6" x14ac:dyDescent="0.3">
      <c r="B110" s="29">
        <v>46003</v>
      </c>
      <c r="C110" s="22" t="s">
        <v>93</v>
      </c>
      <c r="D110" s="26" t="s">
        <v>59</v>
      </c>
      <c r="E110" s="23"/>
      <c r="F110" s="23">
        <v>33000</v>
      </c>
      <c r="G110" s="18">
        <f t="shared" si="1"/>
        <v>19744913.000000004</v>
      </c>
      <c r="J110" s="32"/>
    </row>
    <row r="111" spans="2:10" s="28" customFormat="1" ht="15.6" x14ac:dyDescent="0.3">
      <c r="B111" s="29">
        <v>46003</v>
      </c>
      <c r="C111" s="22" t="s">
        <v>62</v>
      </c>
      <c r="D111" s="1" t="s">
        <v>60</v>
      </c>
      <c r="E111" s="23">
        <v>3875</v>
      </c>
      <c r="F111" s="23"/>
      <c r="G111" s="18">
        <f t="shared" si="1"/>
        <v>19741038.000000004</v>
      </c>
    </row>
    <row r="112" spans="2:10" s="28" customFormat="1" ht="15.6" x14ac:dyDescent="0.3">
      <c r="B112" s="29">
        <v>46003</v>
      </c>
      <c r="C112" s="22" t="s">
        <v>62</v>
      </c>
      <c r="D112" s="1" t="s">
        <v>61</v>
      </c>
      <c r="E112" s="23">
        <v>600</v>
      </c>
      <c r="F112" s="23"/>
      <c r="G112" s="18">
        <f t="shared" si="1"/>
        <v>19740438.000000004</v>
      </c>
    </row>
    <row r="113" spans="2:7" s="28" customFormat="1" ht="15.6" x14ac:dyDescent="0.3">
      <c r="B113" s="29">
        <v>46006</v>
      </c>
      <c r="C113" s="22" t="s">
        <v>62</v>
      </c>
      <c r="D113" s="1" t="s">
        <v>32</v>
      </c>
      <c r="E113" s="23"/>
      <c r="F113" s="23">
        <v>10000</v>
      </c>
      <c r="G113" s="18">
        <f t="shared" si="1"/>
        <v>19750438.000000004</v>
      </c>
    </row>
    <row r="114" spans="2:7" s="28" customFormat="1" ht="15.6" x14ac:dyDescent="0.3">
      <c r="B114" s="29">
        <v>46006</v>
      </c>
      <c r="C114" s="22" t="s">
        <v>62</v>
      </c>
      <c r="D114" s="26" t="s">
        <v>33</v>
      </c>
      <c r="E114" s="23"/>
      <c r="F114" s="23">
        <v>2000</v>
      </c>
      <c r="G114" s="18">
        <f t="shared" si="1"/>
        <v>19752438.000000004</v>
      </c>
    </row>
    <row r="115" spans="2:7" s="28" customFormat="1" ht="15.6" x14ac:dyDescent="0.3">
      <c r="B115" s="29">
        <v>46006</v>
      </c>
      <c r="C115" s="22" t="s">
        <v>94</v>
      </c>
      <c r="D115" s="26" t="s">
        <v>57</v>
      </c>
      <c r="E115" s="23"/>
      <c r="F115" s="23">
        <v>144000</v>
      </c>
      <c r="G115" s="18">
        <f t="shared" si="1"/>
        <v>19896438.000000004</v>
      </c>
    </row>
    <row r="116" spans="2:7" s="28" customFormat="1" ht="15.6" x14ac:dyDescent="0.3">
      <c r="B116" s="29">
        <v>46006</v>
      </c>
      <c r="C116" s="22" t="s">
        <v>95</v>
      </c>
      <c r="D116" s="26" t="s">
        <v>59</v>
      </c>
      <c r="E116" s="23"/>
      <c r="F116" s="23">
        <v>24000</v>
      </c>
      <c r="G116" s="18">
        <f t="shared" si="1"/>
        <v>19920438.000000004</v>
      </c>
    </row>
    <row r="117" spans="2:7" s="28" customFormat="1" ht="15.6" x14ac:dyDescent="0.3">
      <c r="B117" s="29">
        <v>46006</v>
      </c>
      <c r="C117" s="22" t="s">
        <v>62</v>
      </c>
      <c r="D117" s="1" t="s">
        <v>60</v>
      </c>
      <c r="E117" s="23">
        <v>4875</v>
      </c>
      <c r="F117" s="23"/>
      <c r="G117" s="18">
        <f t="shared" si="1"/>
        <v>19915563.000000004</v>
      </c>
    </row>
    <row r="118" spans="2:7" s="28" customFormat="1" ht="15.6" x14ac:dyDescent="0.3">
      <c r="B118" s="29">
        <v>46006</v>
      </c>
      <c r="C118" s="22" t="s">
        <v>62</v>
      </c>
      <c r="D118" s="1" t="s">
        <v>61</v>
      </c>
      <c r="E118" s="23">
        <v>825</v>
      </c>
      <c r="F118" s="23"/>
      <c r="G118" s="18">
        <f t="shared" si="1"/>
        <v>19914738.000000004</v>
      </c>
    </row>
    <row r="119" spans="2:7" s="28" customFormat="1" ht="15.6" x14ac:dyDescent="0.3">
      <c r="B119" s="29">
        <v>46007</v>
      </c>
      <c r="C119" s="22" t="s">
        <v>62</v>
      </c>
      <c r="D119" s="1" t="s">
        <v>32</v>
      </c>
      <c r="E119" s="23"/>
      <c r="F119" s="23">
        <v>53000</v>
      </c>
      <c r="G119" s="18">
        <f t="shared" si="1"/>
        <v>19967738.000000004</v>
      </c>
    </row>
    <row r="120" spans="2:7" s="28" customFormat="1" ht="15.6" x14ac:dyDescent="0.3">
      <c r="B120" s="29">
        <v>46007</v>
      </c>
      <c r="C120" s="22" t="s">
        <v>62</v>
      </c>
      <c r="D120" s="26" t="s">
        <v>33</v>
      </c>
      <c r="E120" s="23"/>
      <c r="F120" s="23">
        <v>17000</v>
      </c>
      <c r="G120" s="18">
        <f t="shared" si="1"/>
        <v>19984738.000000004</v>
      </c>
    </row>
    <row r="121" spans="2:7" s="28" customFormat="1" ht="15.6" x14ac:dyDescent="0.3">
      <c r="B121" s="29">
        <v>46007</v>
      </c>
      <c r="C121" s="22">
        <v>279741</v>
      </c>
      <c r="D121" s="26" t="s">
        <v>34</v>
      </c>
      <c r="E121" s="23"/>
      <c r="F121" s="23">
        <v>41693.08</v>
      </c>
      <c r="G121" s="18">
        <f t="shared" si="1"/>
        <v>20026431.080000002</v>
      </c>
    </row>
    <row r="122" spans="2:7" s="28" customFormat="1" ht="15.6" x14ac:dyDescent="0.3">
      <c r="B122" s="29">
        <v>46007</v>
      </c>
      <c r="C122" s="22">
        <v>5494453</v>
      </c>
      <c r="D122" s="26" t="s">
        <v>34</v>
      </c>
      <c r="E122" s="23"/>
      <c r="F122" s="23">
        <v>8100</v>
      </c>
      <c r="G122" s="18">
        <f t="shared" si="1"/>
        <v>20034531.080000002</v>
      </c>
    </row>
    <row r="123" spans="2:7" s="28" customFormat="1" ht="15.6" x14ac:dyDescent="0.3">
      <c r="B123" s="29">
        <v>46007</v>
      </c>
      <c r="C123" s="22" t="s">
        <v>96</v>
      </c>
      <c r="D123" s="26" t="s">
        <v>57</v>
      </c>
      <c r="E123" s="23"/>
      <c r="F123" s="23">
        <v>112000</v>
      </c>
      <c r="G123" s="18">
        <f t="shared" si="1"/>
        <v>20146531.080000002</v>
      </c>
    </row>
    <row r="124" spans="2:7" s="28" customFormat="1" ht="15.6" x14ac:dyDescent="0.3">
      <c r="B124" s="29">
        <v>46007</v>
      </c>
      <c r="C124" s="22" t="s">
        <v>97</v>
      </c>
      <c r="D124" s="26" t="s">
        <v>59</v>
      </c>
      <c r="E124" s="23"/>
      <c r="F124" s="23">
        <v>16000</v>
      </c>
      <c r="G124" s="18">
        <f t="shared" si="1"/>
        <v>20162531.080000002</v>
      </c>
    </row>
    <row r="125" spans="2:7" s="28" customFormat="1" ht="15.6" x14ac:dyDescent="0.3">
      <c r="B125" s="29">
        <v>46007</v>
      </c>
      <c r="C125" s="22" t="s">
        <v>62</v>
      </c>
      <c r="D125" s="1" t="s">
        <v>60</v>
      </c>
      <c r="E125" s="23">
        <v>3600</v>
      </c>
      <c r="F125" s="23"/>
      <c r="G125" s="18">
        <f t="shared" si="1"/>
        <v>20158931.080000002</v>
      </c>
    </row>
    <row r="126" spans="2:7" s="28" customFormat="1" ht="15.6" x14ac:dyDescent="0.3">
      <c r="B126" s="29">
        <v>46007</v>
      </c>
      <c r="C126" s="22" t="s">
        <v>62</v>
      </c>
      <c r="D126" s="1" t="s">
        <v>61</v>
      </c>
      <c r="E126" s="23">
        <v>600</v>
      </c>
      <c r="F126" s="23"/>
      <c r="G126" s="18">
        <f t="shared" si="1"/>
        <v>20158331.080000002</v>
      </c>
    </row>
    <row r="127" spans="2:7" s="28" customFormat="1" ht="15.6" x14ac:dyDescent="0.3">
      <c r="B127" s="29">
        <v>46008</v>
      </c>
      <c r="C127" s="22" t="s">
        <v>62</v>
      </c>
      <c r="D127" s="1" t="s">
        <v>32</v>
      </c>
      <c r="E127" s="23"/>
      <c r="F127" s="23">
        <v>26000</v>
      </c>
      <c r="G127" s="18">
        <f t="shared" si="1"/>
        <v>20184331.080000002</v>
      </c>
    </row>
    <row r="128" spans="2:7" s="28" customFormat="1" ht="15.6" x14ac:dyDescent="0.3">
      <c r="B128" s="29">
        <v>46008</v>
      </c>
      <c r="C128" s="22" t="s">
        <v>62</v>
      </c>
      <c r="D128" s="26" t="s">
        <v>33</v>
      </c>
      <c r="E128" s="23"/>
      <c r="F128" s="23">
        <v>40000</v>
      </c>
      <c r="G128" s="18">
        <f t="shared" si="1"/>
        <v>20224331.080000002</v>
      </c>
    </row>
    <row r="129" spans="2:11" s="28" customFormat="1" ht="15.6" x14ac:dyDescent="0.3">
      <c r="B129" s="29">
        <v>46008</v>
      </c>
      <c r="C129" s="22" t="s">
        <v>98</v>
      </c>
      <c r="D129" s="26" t="s">
        <v>57</v>
      </c>
      <c r="E129" s="23"/>
      <c r="F129" s="23">
        <v>65000</v>
      </c>
      <c r="G129" s="18">
        <f t="shared" si="1"/>
        <v>20289331.080000002</v>
      </c>
    </row>
    <row r="130" spans="2:11" s="28" customFormat="1" ht="15.6" x14ac:dyDescent="0.3">
      <c r="B130" s="29">
        <v>46008</v>
      </c>
      <c r="C130" s="22" t="s">
        <v>99</v>
      </c>
      <c r="D130" s="26" t="s">
        <v>59</v>
      </c>
      <c r="E130" s="23"/>
      <c r="F130" s="23">
        <v>25000</v>
      </c>
      <c r="G130" s="18">
        <f t="shared" si="1"/>
        <v>20314331.080000002</v>
      </c>
    </row>
    <row r="131" spans="2:11" s="28" customFormat="1" ht="15.6" x14ac:dyDescent="0.3">
      <c r="B131" s="29">
        <v>46008</v>
      </c>
      <c r="C131" s="22" t="s">
        <v>62</v>
      </c>
      <c r="D131" s="1" t="s">
        <v>60</v>
      </c>
      <c r="E131" s="23">
        <v>2800</v>
      </c>
      <c r="F131" s="23"/>
      <c r="G131" s="18">
        <f t="shared" si="1"/>
        <v>20311531.080000002</v>
      </c>
    </row>
    <row r="132" spans="2:11" s="28" customFormat="1" ht="15.6" x14ac:dyDescent="0.3">
      <c r="B132" s="29">
        <v>46008</v>
      </c>
      <c r="C132" s="22" t="s">
        <v>62</v>
      </c>
      <c r="D132" s="1" t="s">
        <v>61</v>
      </c>
      <c r="E132" s="23">
        <v>400</v>
      </c>
      <c r="F132" s="23"/>
      <c r="G132" s="18">
        <f t="shared" si="1"/>
        <v>20311131.080000002</v>
      </c>
    </row>
    <row r="133" spans="2:11" s="28" customFormat="1" ht="15.6" x14ac:dyDescent="0.3">
      <c r="B133" s="29">
        <v>46008</v>
      </c>
      <c r="C133" s="22" t="s">
        <v>62</v>
      </c>
      <c r="D133" s="27" t="s">
        <v>66</v>
      </c>
      <c r="E133" s="23">
        <v>84.15</v>
      </c>
      <c r="F133" s="23"/>
      <c r="G133" s="18">
        <f t="shared" si="1"/>
        <v>20311046.930000003</v>
      </c>
    </row>
    <row r="134" spans="2:11" s="28" customFormat="1" ht="15.6" x14ac:dyDescent="0.3">
      <c r="B134" s="29">
        <v>46009</v>
      </c>
      <c r="C134" s="22" t="s">
        <v>62</v>
      </c>
      <c r="D134" s="1" t="s">
        <v>32</v>
      </c>
      <c r="E134" s="23"/>
      <c r="F134" s="23">
        <v>11000</v>
      </c>
      <c r="G134" s="18">
        <f t="shared" si="1"/>
        <v>20322046.930000003</v>
      </c>
    </row>
    <row r="135" spans="2:11" s="28" customFormat="1" ht="15.6" x14ac:dyDescent="0.3">
      <c r="B135" s="29">
        <v>46009</v>
      </c>
      <c r="C135" s="22" t="s">
        <v>62</v>
      </c>
      <c r="D135" s="26" t="s">
        <v>33</v>
      </c>
      <c r="E135" s="23"/>
      <c r="F135" s="23">
        <v>10000</v>
      </c>
      <c r="G135" s="18">
        <f t="shared" si="1"/>
        <v>20332046.930000003</v>
      </c>
    </row>
    <row r="136" spans="2:11" s="28" customFormat="1" ht="15.6" x14ac:dyDescent="0.3">
      <c r="B136" s="29">
        <v>46009</v>
      </c>
      <c r="C136" s="22">
        <v>325223</v>
      </c>
      <c r="D136" s="26" t="s">
        <v>81</v>
      </c>
      <c r="E136" s="23"/>
      <c r="F136" s="23">
        <v>14098.78</v>
      </c>
      <c r="G136" s="18">
        <f t="shared" si="1"/>
        <v>20346145.710000005</v>
      </c>
      <c r="K136" s="32"/>
    </row>
    <row r="137" spans="2:11" s="28" customFormat="1" ht="15.6" x14ac:dyDescent="0.3">
      <c r="B137" s="29">
        <v>46009</v>
      </c>
      <c r="C137" s="22" t="s">
        <v>100</v>
      </c>
      <c r="D137" s="26" t="s">
        <v>57</v>
      </c>
      <c r="E137" s="23"/>
      <c r="F137" s="23">
        <v>66000</v>
      </c>
      <c r="G137" s="18">
        <f t="shared" si="1"/>
        <v>20412145.710000005</v>
      </c>
    </row>
    <row r="138" spans="2:11" s="28" customFormat="1" ht="15.6" x14ac:dyDescent="0.3">
      <c r="B138" s="29">
        <v>46009</v>
      </c>
      <c r="C138" s="22" t="s">
        <v>101</v>
      </c>
      <c r="D138" s="26" t="s">
        <v>59</v>
      </c>
      <c r="E138" s="23"/>
      <c r="F138" s="23">
        <v>22000</v>
      </c>
      <c r="G138" s="18">
        <f t="shared" si="1"/>
        <v>20434145.710000005</v>
      </c>
    </row>
    <row r="139" spans="2:11" s="28" customFormat="1" ht="15.6" x14ac:dyDescent="0.3">
      <c r="B139" s="29">
        <v>46009</v>
      </c>
      <c r="C139" s="22" t="s">
        <v>62</v>
      </c>
      <c r="D139" s="1" t="s">
        <v>60</v>
      </c>
      <c r="E139" s="23">
        <v>1625</v>
      </c>
      <c r="F139" s="23"/>
      <c r="G139" s="18">
        <f t="shared" si="1"/>
        <v>20432520.710000005</v>
      </c>
    </row>
    <row r="140" spans="2:11" s="28" customFormat="1" ht="15.6" x14ac:dyDescent="0.3">
      <c r="B140" s="29">
        <v>46009</v>
      </c>
      <c r="C140" s="22" t="s">
        <v>62</v>
      </c>
      <c r="D140" s="1" t="s">
        <v>61</v>
      </c>
      <c r="E140" s="23">
        <v>625</v>
      </c>
      <c r="F140" s="23"/>
      <c r="G140" s="18">
        <f t="shared" si="1"/>
        <v>20431895.710000005</v>
      </c>
    </row>
    <row r="141" spans="2:11" s="28" customFormat="1" ht="15.6" x14ac:dyDescent="0.3">
      <c r="B141" s="29">
        <v>46010</v>
      </c>
      <c r="C141" s="22" t="s">
        <v>62</v>
      </c>
      <c r="D141" s="1" t="s">
        <v>32</v>
      </c>
      <c r="E141" s="23"/>
      <c r="F141" s="23">
        <v>149077.73000000001</v>
      </c>
      <c r="G141" s="18">
        <f t="shared" si="1"/>
        <v>20580973.440000005</v>
      </c>
    </row>
    <row r="142" spans="2:11" s="28" customFormat="1" ht="15.6" x14ac:dyDescent="0.3">
      <c r="B142" s="29">
        <v>46010</v>
      </c>
      <c r="C142" s="22" t="s">
        <v>62</v>
      </c>
      <c r="D142" s="26" t="s">
        <v>33</v>
      </c>
      <c r="E142" s="23"/>
      <c r="F142" s="23">
        <v>11000</v>
      </c>
      <c r="G142" s="18">
        <f t="shared" si="1"/>
        <v>20591973.440000005</v>
      </c>
    </row>
    <row r="143" spans="2:11" s="28" customFormat="1" ht="15.6" x14ac:dyDescent="0.3">
      <c r="B143" s="29">
        <v>46010</v>
      </c>
      <c r="C143" s="22" t="s">
        <v>105</v>
      </c>
      <c r="D143" s="26" t="s">
        <v>57</v>
      </c>
      <c r="E143" s="23"/>
      <c r="F143" s="23">
        <v>84500</v>
      </c>
      <c r="G143" s="18">
        <f t="shared" ref="G143:G188" si="2">G142+F143-E143</f>
        <v>20676473.440000005</v>
      </c>
    </row>
    <row r="144" spans="2:11" s="28" customFormat="1" ht="15.6" x14ac:dyDescent="0.3">
      <c r="B144" s="29">
        <v>46010</v>
      </c>
      <c r="C144" s="22" t="s">
        <v>106</v>
      </c>
      <c r="D144" s="26" t="s">
        <v>59</v>
      </c>
      <c r="E144" s="23"/>
      <c r="F144" s="23">
        <v>21000</v>
      </c>
      <c r="G144" s="18">
        <f t="shared" si="2"/>
        <v>20697473.440000005</v>
      </c>
    </row>
    <row r="145" spans="2:10" s="28" customFormat="1" ht="15.6" x14ac:dyDescent="0.3">
      <c r="B145" s="29">
        <v>46010</v>
      </c>
      <c r="C145" s="22" t="s">
        <v>62</v>
      </c>
      <c r="D145" s="1" t="s">
        <v>60</v>
      </c>
      <c r="E145" s="23">
        <v>1650</v>
      </c>
      <c r="F145" s="23"/>
      <c r="G145" s="18">
        <f t="shared" si="2"/>
        <v>20695823.440000005</v>
      </c>
    </row>
    <row r="146" spans="2:10" s="28" customFormat="1" ht="15.6" x14ac:dyDescent="0.3">
      <c r="B146" s="29">
        <v>46010</v>
      </c>
      <c r="C146" s="22" t="s">
        <v>62</v>
      </c>
      <c r="D146" s="1" t="s">
        <v>61</v>
      </c>
      <c r="E146" s="23">
        <v>550</v>
      </c>
      <c r="F146" s="23"/>
      <c r="G146" s="18">
        <f t="shared" si="2"/>
        <v>20695273.440000005</v>
      </c>
    </row>
    <row r="147" spans="2:10" s="28" customFormat="1" ht="15.6" x14ac:dyDescent="0.3">
      <c r="B147" s="29">
        <v>46010</v>
      </c>
      <c r="C147" s="22" t="s">
        <v>62</v>
      </c>
      <c r="D147" s="58" t="s">
        <v>107</v>
      </c>
      <c r="E147" s="23">
        <v>430.5</v>
      </c>
      <c r="F147" s="23"/>
      <c r="G147" s="18">
        <f t="shared" si="2"/>
        <v>20694842.940000005</v>
      </c>
    </row>
    <row r="148" spans="2:10" s="28" customFormat="1" ht="15.6" x14ac:dyDescent="0.3">
      <c r="B148" s="29">
        <v>46013</v>
      </c>
      <c r="C148" s="22" t="s">
        <v>62</v>
      </c>
      <c r="D148" s="1" t="s">
        <v>32</v>
      </c>
      <c r="E148" s="23"/>
      <c r="F148" s="23">
        <v>75541.929999999993</v>
      </c>
      <c r="G148" s="18">
        <f t="shared" si="2"/>
        <v>20770384.870000005</v>
      </c>
    </row>
    <row r="149" spans="2:10" s="28" customFormat="1" ht="15.6" x14ac:dyDescent="0.3">
      <c r="B149" s="29">
        <v>46013</v>
      </c>
      <c r="C149" s="22" t="s">
        <v>62</v>
      </c>
      <c r="D149" s="26" t="s">
        <v>33</v>
      </c>
      <c r="E149" s="23"/>
      <c r="F149" s="23">
        <v>20000</v>
      </c>
      <c r="G149" s="18">
        <f t="shared" si="2"/>
        <v>20790384.870000005</v>
      </c>
    </row>
    <row r="150" spans="2:10" s="28" customFormat="1" ht="15.6" x14ac:dyDescent="0.3">
      <c r="B150" s="29">
        <v>46013</v>
      </c>
      <c r="C150" s="22">
        <v>8347</v>
      </c>
      <c r="D150" s="26" t="s">
        <v>87</v>
      </c>
      <c r="E150" s="23"/>
      <c r="F150" s="23">
        <v>20000</v>
      </c>
      <c r="G150" s="18">
        <f t="shared" si="2"/>
        <v>20810384.870000005</v>
      </c>
    </row>
    <row r="151" spans="2:10" s="28" customFormat="1" ht="15.6" x14ac:dyDescent="0.3">
      <c r="B151" s="29">
        <v>46013</v>
      </c>
      <c r="C151" s="22" t="s">
        <v>110</v>
      </c>
      <c r="D151" s="26" t="s">
        <v>57</v>
      </c>
      <c r="E151" s="23"/>
      <c r="F151" s="23">
        <v>64000</v>
      </c>
      <c r="G151" s="18">
        <f t="shared" si="2"/>
        <v>20874384.870000005</v>
      </c>
    </row>
    <row r="152" spans="2:10" s="28" customFormat="1" ht="15.6" x14ac:dyDescent="0.3">
      <c r="B152" s="29">
        <v>46013</v>
      </c>
      <c r="C152" s="22" t="s">
        <v>111</v>
      </c>
      <c r="D152" s="26" t="s">
        <v>59</v>
      </c>
      <c r="E152" s="23"/>
      <c r="F152" s="23">
        <v>5000</v>
      </c>
      <c r="G152" s="18">
        <f t="shared" si="2"/>
        <v>20879384.870000005</v>
      </c>
    </row>
    <row r="153" spans="2:10" s="28" customFormat="1" ht="15.6" x14ac:dyDescent="0.3">
      <c r="B153" s="29">
        <v>46013</v>
      </c>
      <c r="C153" s="22" t="s">
        <v>62</v>
      </c>
      <c r="D153" s="1" t="s">
        <v>60</v>
      </c>
      <c r="E153" s="23">
        <v>2112.5</v>
      </c>
      <c r="F153" s="23"/>
      <c r="G153" s="18">
        <f t="shared" si="2"/>
        <v>20877272.370000005</v>
      </c>
      <c r="J153" s="33"/>
    </row>
    <row r="154" spans="2:10" s="28" customFormat="1" ht="15.6" x14ac:dyDescent="0.3">
      <c r="B154" s="29">
        <v>46013</v>
      </c>
      <c r="C154" s="22" t="s">
        <v>62</v>
      </c>
      <c r="D154" s="1" t="s">
        <v>61</v>
      </c>
      <c r="E154" s="23">
        <v>525</v>
      </c>
      <c r="F154" s="23"/>
      <c r="G154" s="18">
        <f t="shared" si="2"/>
        <v>20876747.370000005</v>
      </c>
    </row>
    <row r="155" spans="2:10" s="28" customFormat="1" ht="15.6" x14ac:dyDescent="0.3">
      <c r="B155" s="29">
        <v>46014</v>
      </c>
      <c r="C155" s="22" t="s">
        <v>62</v>
      </c>
      <c r="D155" s="1" t="s">
        <v>32</v>
      </c>
      <c r="E155" s="23"/>
      <c r="F155" s="23">
        <v>11000</v>
      </c>
      <c r="G155" s="18">
        <f t="shared" si="2"/>
        <v>20887747.370000005</v>
      </c>
    </row>
    <row r="156" spans="2:10" s="28" customFormat="1" ht="15.6" x14ac:dyDescent="0.3">
      <c r="B156" s="29">
        <v>46014</v>
      </c>
      <c r="C156" s="22" t="s">
        <v>62</v>
      </c>
      <c r="D156" s="1" t="s">
        <v>115</v>
      </c>
      <c r="E156" s="23"/>
      <c r="F156" s="23">
        <v>84.15</v>
      </c>
      <c r="G156" s="18">
        <f t="shared" si="2"/>
        <v>20887831.520000003</v>
      </c>
    </row>
    <row r="157" spans="2:10" s="28" customFormat="1" ht="15.6" x14ac:dyDescent="0.3">
      <c r="B157" s="29">
        <v>46014</v>
      </c>
      <c r="C157" s="22" t="s">
        <v>62</v>
      </c>
      <c r="D157" s="26" t="s">
        <v>112</v>
      </c>
      <c r="E157" s="23"/>
      <c r="F157" s="23">
        <v>2190.5500000000002</v>
      </c>
      <c r="G157" s="18">
        <f t="shared" si="2"/>
        <v>20890022.070000004</v>
      </c>
    </row>
    <row r="158" spans="2:10" s="28" customFormat="1" ht="15.6" x14ac:dyDescent="0.3">
      <c r="B158" s="29">
        <v>46014</v>
      </c>
      <c r="C158" s="22" t="s">
        <v>62</v>
      </c>
      <c r="D158" s="26" t="s">
        <v>33</v>
      </c>
      <c r="E158" s="23"/>
      <c r="F158" s="23">
        <v>26000</v>
      </c>
      <c r="G158" s="18">
        <f t="shared" si="2"/>
        <v>20916022.070000004</v>
      </c>
    </row>
    <row r="159" spans="2:10" s="28" customFormat="1" ht="15.6" x14ac:dyDescent="0.3">
      <c r="B159" s="29">
        <v>46014</v>
      </c>
      <c r="C159" s="22" t="s">
        <v>113</v>
      </c>
      <c r="D159" s="26" t="s">
        <v>57</v>
      </c>
      <c r="E159" s="23"/>
      <c r="F159" s="23">
        <v>158000</v>
      </c>
      <c r="G159" s="18">
        <f t="shared" si="2"/>
        <v>21074022.070000004</v>
      </c>
      <c r="I159" s="39"/>
      <c r="J159" s="33"/>
    </row>
    <row r="160" spans="2:10" s="28" customFormat="1" ht="15.6" x14ac:dyDescent="0.3">
      <c r="B160" s="29">
        <v>46014</v>
      </c>
      <c r="C160" s="22" t="s">
        <v>114</v>
      </c>
      <c r="D160" s="26" t="s">
        <v>59</v>
      </c>
      <c r="E160" s="23"/>
      <c r="F160" s="23">
        <v>13000</v>
      </c>
      <c r="G160" s="18">
        <f t="shared" si="2"/>
        <v>21087022.070000004</v>
      </c>
      <c r="J160" s="33"/>
    </row>
    <row r="161" spans="2:10" s="28" customFormat="1" ht="15.6" x14ac:dyDescent="0.3">
      <c r="B161" s="29">
        <v>46014</v>
      </c>
      <c r="C161" s="22" t="s">
        <v>62</v>
      </c>
      <c r="D161" s="1" t="s">
        <v>60</v>
      </c>
      <c r="E161" s="23">
        <v>1600</v>
      </c>
      <c r="F161" s="23"/>
      <c r="G161" s="18">
        <f t="shared" si="2"/>
        <v>21085422.070000004</v>
      </c>
      <c r="J161" s="33"/>
    </row>
    <row r="162" spans="2:10" s="28" customFormat="1" ht="15.6" x14ac:dyDescent="0.3">
      <c r="B162" s="29">
        <v>46014</v>
      </c>
      <c r="C162" s="22" t="s">
        <v>62</v>
      </c>
      <c r="D162" s="1" t="s">
        <v>61</v>
      </c>
      <c r="E162" s="23">
        <v>125</v>
      </c>
      <c r="F162" s="23"/>
      <c r="G162" s="18">
        <f t="shared" si="2"/>
        <v>21085297.070000004</v>
      </c>
      <c r="J162" s="33"/>
    </row>
    <row r="163" spans="2:10" s="28" customFormat="1" ht="15.6" x14ac:dyDescent="0.3">
      <c r="B163" s="29">
        <v>46017</v>
      </c>
      <c r="C163" s="22" t="s">
        <v>62</v>
      </c>
      <c r="D163" s="26" t="s">
        <v>33</v>
      </c>
      <c r="E163" s="23"/>
      <c r="F163" s="23">
        <v>1000</v>
      </c>
      <c r="G163" s="18">
        <f t="shared" si="2"/>
        <v>21086297.070000004</v>
      </c>
      <c r="J163" s="33"/>
    </row>
    <row r="164" spans="2:10" s="28" customFormat="1" ht="15.6" x14ac:dyDescent="0.3">
      <c r="B164" s="29">
        <v>46017</v>
      </c>
      <c r="C164" s="22">
        <v>525965</v>
      </c>
      <c r="D164" s="26" t="s">
        <v>120</v>
      </c>
      <c r="E164" s="23"/>
      <c r="F164" s="23">
        <v>4500</v>
      </c>
      <c r="G164" s="18">
        <f t="shared" si="2"/>
        <v>21090797.070000004</v>
      </c>
      <c r="J164" s="33"/>
    </row>
    <row r="165" spans="2:10" s="28" customFormat="1" ht="15.6" x14ac:dyDescent="0.3">
      <c r="B165" s="29">
        <v>46017</v>
      </c>
      <c r="C165" s="22" t="s">
        <v>118</v>
      </c>
      <c r="D165" s="26" t="s">
        <v>57</v>
      </c>
      <c r="E165" s="23"/>
      <c r="F165" s="23">
        <v>53000</v>
      </c>
      <c r="G165" s="18">
        <f t="shared" si="2"/>
        <v>21143797.070000004</v>
      </c>
      <c r="J165" s="33"/>
    </row>
    <row r="166" spans="2:10" s="28" customFormat="1" ht="15.6" x14ac:dyDescent="0.3">
      <c r="B166" s="29">
        <v>46017</v>
      </c>
      <c r="C166" s="22" t="s">
        <v>119</v>
      </c>
      <c r="D166" s="26" t="s">
        <v>59</v>
      </c>
      <c r="E166" s="23"/>
      <c r="F166" s="23">
        <v>16000</v>
      </c>
      <c r="G166" s="18">
        <f t="shared" si="2"/>
        <v>21159797.070000004</v>
      </c>
    </row>
    <row r="167" spans="2:10" s="28" customFormat="1" ht="15.6" x14ac:dyDescent="0.3">
      <c r="B167" s="29">
        <v>46017</v>
      </c>
      <c r="C167" s="22" t="s">
        <v>62</v>
      </c>
      <c r="D167" s="1" t="s">
        <v>60</v>
      </c>
      <c r="E167" s="23">
        <v>3950</v>
      </c>
      <c r="F167" s="23"/>
      <c r="G167" s="18">
        <f t="shared" si="2"/>
        <v>21155847.070000004</v>
      </c>
    </row>
    <row r="168" spans="2:10" s="28" customFormat="1" ht="15.6" x14ac:dyDescent="0.3">
      <c r="B168" s="29">
        <v>46017</v>
      </c>
      <c r="C168" s="22" t="s">
        <v>62</v>
      </c>
      <c r="D168" s="1" t="s">
        <v>61</v>
      </c>
      <c r="E168" s="23">
        <v>325</v>
      </c>
      <c r="F168" s="23"/>
      <c r="G168" s="18">
        <f t="shared" si="2"/>
        <v>21155522.070000004</v>
      </c>
    </row>
    <row r="169" spans="2:10" s="28" customFormat="1" ht="15.6" x14ac:dyDescent="0.3">
      <c r="B169" s="29">
        <v>46020</v>
      </c>
      <c r="C169" s="22" t="s">
        <v>62</v>
      </c>
      <c r="D169" s="1" t="s">
        <v>32</v>
      </c>
      <c r="E169" s="23"/>
      <c r="F169" s="23">
        <v>5000</v>
      </c>
      <c r="G169" s="18">
        <f t="shared" si="2"/>
        <v>21160522.070000004</v>
      </c>
    </row>
    <row r="170" spans="2:10" s="28" customFormat="1" ht="15.6" x14ac:dyDescent="0.3">
      <c r="B170" s="29">
        <v>46020</v>
      </c>
      <c r="C170" s="22" t="s">
        <v>121</v>
      </c>
      <c r="D170" s="26" t="s">
        <v>57</v>
      </c>
      <c r="E170" s="23"/>
      <c r="F170" s="23">
        <v>140500</v>
      </c>
      <c r="G170" s="18">
        <f t="shared" si="2"/>
        <v>21301022.070000004</v>
      </c>
    </row>
    <row r="171" spans="2:10" s="28" customFormat="1" ht="15.6" x14ac:dyDescent="0.3">
      <c r="B171" s="29">
        <v>46020</v>
      </c>
      <c r="C171" s="22" t="s">
        <v>122</v>
      </c>
      <c r="D171" s="26" t="s">
        <v>59</v>
      </c>
      <c r="E171" s="23"/>
      <c r="F171" s="23">
        <v>17000</v>
      </c>
      <c r="G171" s="18">
        <f t="shared" si="2"/>
        <v>21318022.070000004</v>
      </c>
    </row>
    <row r="172" spans="2:10" s="28" customFormat="1" ht="15.6" x14ac:dyDescent="0.3">
      <c r="B172" s="29">
        <v>46020</v>
      </c>
      <c r="C172" s="22" t="s">
        <v>62</v>
      </c>
      <c r="D172" s="1" t="s">
        <v>60</v>
      </c>
      <c r="E172" s="23">
        <v>1325</v>
      </c>
      <c r="F172" s="23"/>
      <c r="G172" s="18">
        <f t="shared" si="2"/>
        <v>21316697.070000004</v>
      </c>
    </row>
    <row r="173" spans="2:10" s="28" customFormat="1" ht="15.6" x14ac:dyDescent="0.3">
      <c r="B173" s="29">
        <v>46020</v>
      </c>
      <c r="C173" s="22" t="s">
        <v>62</v>
      </c>
      <c r="D173" s="1" t="s">
        <v>61</v>
      </c>
      <c r="E173" s="23">
        <v>400</v>
      </c>
      <c r="F173" s="23"/>
      <c r="G173" s="18">
        <f t="shared" si="2"/>
        <v>21316297.070000004</v>
      </c>
    </row>
    <row r="174" spans="2:10" s="28" customFormat="1" ht="15.6" x14ac:dyDescent="0.3">
      <c r="B174" s="29">
        <v>46020</v>
      </c>
      <c r="C174" s="22" t="s">
        <v>62</v>
      </c>
      <c r="D174" s="27" t="s">
        <v>66</v>
      </c>
      <c r="E174" s="23">
        <v>67.5</v>
      </c>
      <c r="F174" s="23"/>
      <c r="G174" s="18">
        <f t="shared" si="2"/>
        <v>21316229.570000004</v>
      </c>
    </row>
    <row r="175" spans="2:10" s="28" customFormat="1" ht="15.6" x14ac:dyDescent="0.3">
      <c r="B175" s="29">
        <v>46021</v>
      </c>
      <c r="C175" s="22" t="s">
        <v>62</v>
      </c>
      <c r="D175" s="1" t="s">
        <v>32</v>
      </c>
      <c r="E175" s="23"/>
      <c r="F175" s="23">
        <v>155400</v>
      </c>
      <c r="G175" s="18">
        <f t="shared" si="2"/>
        <v>21471629.570000004</v>
      </c>
    </row>
    <row r="176" spans="2:10" s="28" customFormat="1" ht="15.6" x14ac:dyDescent="0.3">
      <c r="B176" s="29">
        <v>46021</v>
      </c>
      <c r="C176" s="22" t="s">
        <v>62</v>
      </c>
      <c r="D176" s="26" t="s">
        <v>33</v>
      </c>
      <c r="E176" s="23"/>
      <c r="F176" s="23">
        <v>12000</v>
      </c>
      <c r="G176" s="18">
        <f t="shared" si="2"/>
        <v>21483629.570000004</v>
      </c>
    </row>
    <row r="177" spans="1:10" s="28" customFormat="1" ht="15.6" x14ac:dyDescent="0.3">
      <c r="B177" s="29">
        <v>46021</v>
      </c>
      <c r="C177" s="22" t="s">
        <v>31</v>
      </c>
      <c r="D177" s="26" t="s">
        <v>126</v>
      </c>
      <c r="E177" s="23"/>
      <c r="F177" s="23">
        <v>62220</v>
      </c>
      <c r="G177" s="18">
        <f t="shared" si="2"/>
        <v>21545849.570000004</v>
      </c>
      <c r="J177" s="33"/>
    </row>
    <row r="178" spans="1:10" s="28" customFormat="1" ht="15.6" x14ac:dyDescent="0.3">
      <c r="B178" s="29">
        <v>46021</v>
      </c>
      <c r="C178" s="22" t="s">
        <v>31</v>
      </c>
      <c r="D178" s="26" t="s">
        <v>127</v>
      </c>
      <c r="E178" s="23"/>
      <c r="F178" s="23">
        <v>2081.3200000000002</v>
      </c>
      <c r="G178" s="18">
        <f t="shared" si="2"/>
        <v>21547930.890000004</v>
      </c>
      <c r="J178" s="33"/>
    </row>
    <row r="179" spans="1:10" s="28" customFormat="1" ht="15.6" x14ac:dyDescent="0.3">
      <c r="B179" s="29">
        <v>46021</v>
      </c>
      <c r="C179" s="22">
        <v>5502914</v>
      </c>
      <c r="D179" s="26" t="s">
        <v>123</v>
      </c>
      <c r="E179" s="23"/>
      <c r="F179" s="23">
        <v>18000</v>
      </c>
      <c r="G179" s="18">
        <f t="shared" si="2"/>
        <v>21565930.890000004</v>
      </c>
    </row>
    <row r="180" spans="1:10" s="28" customFormat="1" ht="15.6" x14ac:dyDescent="0.3">
      <c r="B180" s="29">
        <v>46021</v>
      </c>
      <c r="C180" s="22" t="s">
        <v>124</v>
      </c>
      <c r="D180" s="26" t="s">
        <v>57</v>
      </c>
      <c r="E180" s="23"/>
      <c r="F180" s="23">
        <v>137500</v>
      </c>
      <c r="G180" s="18">
        <f t="shared" si="2"/>
        <v>21703430.890000004</v>
      </c>
    </row>
    <row r="181" spans="1:10" s="28" customFormat="1" ht="15.6" x14ac:dyDescent="0.3">
      <c r="B181" s="29">
        <v>46021</v>
      </c>
      <c r="C181" s="22" t="s">
        <v>125</v>
      </c>
      <c r="D181" s="26" t="s">
        <v>59</v>
      </c>
      <c r="E181" s="23"/>
      <c r="F181" s="23">
        <v>24000</v>
      </c>
      <c r="G181" s="18">
        <f t="shared" si="2"/>
        <v>21727430.890000004</v>
      </c>
    </row>
    <row r="182" spans="1:10" s="28" customFormat="1" ht="15.6" x14ac:dyDescent="0.3">
      <c r="B182" s="29">
        <v>46021</v>
      </c>
      <c r="C182" s="22" t="s">
        <v>62</v>
      </c>
      <c r="D182" s="1" t="s">
        <v>60</v>
      </c>
      <c r="E182" s="23">
        <v>3512.5</v>
      </c>
      <c r="F182" s="23"/>
      <c r="G182" s="18">
        <f t="shared" si="2"/>
        <v>21723918.390000004</v>
      </c>
    </row>
    <row r="183" spans="1:10" s="28" customFormat="1" ht="15.6" x14ac:dyDescent="0.3">
      <c r="B183" s="29">
        <v>46021</v>
      </c>
      <c r="C183" s="22" t="s">
        <v>62</v>
      </c>
      <c r="D183" s="1" t="s">
        <v>61</v>
      </c>
      <c r="E183" s="23">
        <v>425</v>
      </c>
      <c r="F183" s="23"/>
      <c r="G183" s="18">
        <f t="shared" si="2"/>
        <v>21723493.390000004</v>
      </c>
    </row>
    <row r="184" spans="1:10" s="28" customFormat="1" ht="15.6" x14ac:dyDescent="0.3">
      <c r="B184" s="29">
        <v>46021</v>
      </c>
      <c r="C184" s="22" t="s">
        <v>31</v>
      </c>
      <c r="D184" s="28" t="s">
        <v>128</v>
      </c>
      <c r="E184" s="23"/>
      <c r="F184" s="23">
        <v>119802</v>
      </c>
      <c r="G184" s="18">
        <f t="shared" si="2"/>
        <v>21843295.390000004</v>
      </c>
    </row>
    <row r="185" spans="1:10" s="28" customFormat="1" ht="15.6" x14ac:dyDescent="0.3">
      <c r="B185" s="29">
        <v>46022</v>
      </c>
      <c r="C185" s="22" t="s">
        <v>62</v>
      </c>
      <c r="D185" s="1" t="s">
        <v>32</v>
      </c>
      <c r="E185" s="23"/>
      <c r="F185" s="23">
        <v>10000</v>
      </c>
      <c r="G185" s="18">
        <f t="shared" si="2"/>
        <v>21853295.390000004</v>
      </c>
    </row>
    <row r="186" spans="1:10" s="28" customFormat="1" ht="15.6" x14ac:dyDescent="0.3">
      <c r="B186" s="29">
        <v>46022</v>
      </c>
      <c r="C186" s="22" t="s">
        <v>62</v>
      </c>
      <c r="D186" s="1" t="s">
        <v>60</v>
      </c>
      <c r="E186" s="23">
        <v>3437.5</v>
      </c>
      <c r="F186" s="23"/>
      <c r="G186" s="18">
        <f t="shared" si="2"/>
        <v>21849857.890000004</v>
      </c>
    </row>
    <row r="187" spans="1:10" s="28" customFormat="1" ht="15.6" x14ac:dyDescent="0.3">
      <c r="B187" s="29">
        <v>46022</v>
      </c>
      <c r="C187" s="22" t="s">
        <v>62</v>
      </c>
      <c r="D187" s="1" t="s">
        <v>61</v>
      </c>
      <c r="E187" s="23">
        <v>600</v>
      </c>
      <c r="F187" s="23"/>
      <c r="G187" s="18">
        <f t="shared" si="2"/>
        <v>21849257.890000004</v>
      </c>
    </row>
    <row r="188" spans="1:10" s="28" customFormat="1" ht="15.6" x14ac:dyDescent="0.3">
      <c r="B188" s="29">
        <v>46022</v>
      </c>
      <c r="C188" s="22" t="s">
        <v>62</v>
      </c>
      <c r="D188" s="26" t="s">
        <v>129</v>
      </c>
      <c r="E188" s="23">
        <v>175</v>
      </c>
      <c r="F188" s="23"/>
      <c r="G188" s="18">
        <f t="shared" si="2"/>
        <v>21849082.890000004</v>
      </c>
    </row>
    <row r="189" spans="1:10" s="28" customFormat="1" ht="15.6" x14ac:dyDescent="0.3">
      <c r="B189" s="41" t="s">
        <v>18</v>
      </c>
      <c r="C189" s="42"/>
      <c r="D189" s="43"/>
      <c r="E189" s="44">
        <f>SUM(E21:E188)</f>
        <v>1884978.5799999996</v>
      </c>
      <c r="F189" s="44">
        <f>SUM(F14:F188)</f>
        <v>4706262.1400000006</v>
      </c>
      <c r="G189" s="18"/>
    </row>
    <row r="190" spans="1:10" s="5" customFormat="1" x14ac:dyDescent="0.3">
      <c r="A190" s="24"/>
      <c r="B190" s="64" t="s">
        <v>26</v>
      </c>
      <c r="C190" s="64"/>
      <c r="D190" s="64"/>
      <c r="E190" s="64"/>
      <c r="F190" s="64"/>
      <c r="G190" s="62">
        <f>G188</f>
        <v>21849082.890000004</v>
      </c>
    </row>
    <row r="191" spans="1:10" x14ac:dyDescent="0.3">
      <c r="A191" s="5"/>
      <c r="B191" s="20"/>
      <c r="C191" s="20"/>
      <c r="D191" s="20"/>
      <c r="E191" s="20"/>
      <c r="F191" s="20"/>
      <c r="G191" s="21"/>
    </row>
    <row r="192" spans="1:10" x14ac:dyDescent="0.3">
      <c r="A192" s="5"/>
      <c r="B192" s="20"/>
      <c r="C192" s="20"/>
      <c r="D192" s="20"/>
      <c r="E192" s="20"/>
      <c r="F192" s="20"/>
      <c r="G192" s="21"/>
    </row>
    <row r="193" spans="2:7" ht="15" thickBot="1" x14ac:dyDescent="0.35">
      <c r="B193" s="65"/>
      <c r="C193" s="65"/>
      <c r="D193" t="s">
        <v>16</v>
      </c>
      <c r="F193" s="65"/>
      <c r="G193" s="65"/>
    </row>
    <row r="194" spans="2:7" x14ac:dyDescent="0.3">
      <c r="B194" s="67" t="s">
        <v>22</v>
      </c>
      <c r="C194" s="67"/>
      <c r="F194" s="67" t="s">
        <v>15</v>
      </c>
      <c r="G194" s="67"/>
    </row>
    <row r="195" spans="2:7" x14ac:dyDescent="0.3">
      <c r="B195" s="66" t="s">
        <v>17</v>
      </c>
      <c r="C195" s="66"/>
      <c r="F195" s="66" t="s">
        <v>6</v>
      </c>
      <c r="G195" s="66"/>
    </row>
    <row r="198" spans="2:7" x14ac:dyDescent="0.3">
      <c r="D198" t="s">
        <v>8</v>
      </c>
    </row>
    <row r="199" spans="2:7" x14ac:dyDescent="0.3">
      <c r="D199" s="67" t="s">
        <v>21</v>
      </c>
      <c r="E199" s="67"/>
    </row>
    <row r="200" spans="2:7" x14ac:dyDescent="0.3">
      <c r="D200" s="66" t="s">
        <v>7</v>
      </c>
      <c r="E200" s="66"/>
    </row>
  </sheetData>
  <sortState ref="B10:G18">
    <sortCondition ref="C16:C18"/>
  </sortState>
  <mergeCells count="11">
    <mergeCell ref="D200:E200"/>
    <mergeCell ref="B194:C194"/>
    <mergeCell ref="F194:G194"/>
    <mergeCell ref="B195:C195"/>
    <mergeCell ref="F195:G195"/>
    <mergeCell ref="D199:E199"/>
    <mergeCell ref="A9:G9"/>
    <mergeCell ref="A10:G10"/>
    <mergeCell ref="B190:F190"/>
    <mergeCell ref="B193:C193"/>
    <mergeCell ref="F193:G193"/>
  </mergeCells>
  <pageMargins left="0.25" right="0.25" top="0.75" bottom="0.7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F846-CF0B-412D-8E8B-DF48375E3DBE}">
  <dimension ref="A6:K25"/>
  <sheetViews>
    <sheetView topLeftCell="B1" zoomScaleNormal="100" workbookViewId="0">
      <selection activeCell="I21" sqref="I21"/>
    </sheetView>
  </sheetViews>
  <sheetFormatPr baseColWidth="10" defaultRowHeight="14.4" x14ac:dyDescent="0.3"/>
  <cols>
    <col min="1" max="1" width="11.44140625" hidden="1" customWidth="1"/>
    <col min="2" max="2" width="14" customWidth="1"/>
    <col min="4" max="4" width="40" customWidth="1"/>
    <col min="5" max="5" width="10.88671875" customWidth="1"/>
    <col min="6" max="6" width="17" customWidth="1"/>
    <col min="7" max="7" width="17.33203125" customWidth="1"/>
  </cols>
  <sheetData>
    <row r="6" spans="1:7" ht="18" x14ac:dyDescent="0.35">
      <c r="A6" s="63" t="s">
        <v>11</v>
      </c>
      <c r="B6" s="63"/>
      <c r="C6" s="63"/>
      <c r="D6" s="63"/>
      <c r="E6" s="63"/>
      <c r="F6" s="63"/>
      <c r="G6" s="63"/>
    </row>
    <row r="7" spans="1:7" ht="18" x14ac:dyDescent="0.35">
      <c r="A7" s="63" t="s">
        <v>27</v>
      </c>
      <c r="B7" s="63"/>
      <c r="C7" s="63"/>
      <c r="D7" s="63"/>
      <c r="E7" s="63"/>
      <c r="F7" s="63"/>
      <c r="G7" s="63"/>
    </row>
    <row r="8" spans="1:7" ht="15" thickBot="1" x14ac:dyDescent="0.35">
      <c r="G8" s="17" t="s">
        <v>9</v>
      </c>
    </row>
    <row r="9" spans="1:7" ht="15.6" x14ac:dyDescent="0.3">
      <c r="B9" s="7" t="s">
        <v>1</v>
      </c>
      <c r="C9" s="8" t="s">
        <v>2</v>
      </c>
      <c r="D9" s="8" t="s">
        <v>12</v>
      </c>
      <c r="E9" s="8" t="s">
        <v>13</v>
      </c>
      <c r="F9" s="8" t="s">
        <v>14</v>
      </c>
      <c r="G9" s="9" t="s">
        <v>4</v>
      </c>
    </row>
    <row r="10" spans="1:7" ht="15.6" x14ac:dyDescent="0.3">
      <c r="A10" s="5"/>
      <c r="B10" s="30"/>
      <c r="C10" s="11"/>
      <c r="D10" s="11" t="s">
        <v>25</v>
      </c>
      <c r="E10" s="11"/>
      <c r="F10" s="11"/>
      <c r="G10" s="18">
        <v>6859099.6799999997</v>
      </c>
    </row>
    <row r="11" spans="1:7" ht="15.6" x14ac:dyDescent="0.3">
      <c r="A11" s="5"/>
      <c r="B11" s="36">
        <v>45996</v>
      </c>
      <c r="C11" s="31" t="s">
        <v>62</v>
      </c>
      <c r="D11" s="1" t="s">
        <v>32</v>
      </c>
      <c r="E11" s="11"/>
      <c r="F11" s="52">
        <v>100614.06</v>
      </c>
      <c r="G11" s="18">
        <f>G10-E11+F11</f>
        <v>6959713.7399999993</v>
      </c>
    </row>
    <row r="12" spans="1:7" ht="15.6" x14ac:dyDescent="0.3">
      <c r="A12" s="5"/>
      <c r="B12" s="59">
        <v>46017</v>
      </c>
      <c r="C12" s="60" t="s">
        <v>62</v>
      </c>
      <c r="D12" s="1" t="s">
        <v>32</v>
      </c>
      <c r="E12" s="11"/>
      <c r="F12" s="61">
        <v>97990.41</v>
      </c>
      <c r="G12" s="18">
        <f t="shared" ref="G12" si="0">G11-E12+F12</f>
        <v>7057704.1499999994</v>
      </c>
    </row>
    <row r="13" spans="1:7" ht="15.6" x14ac:dyDescent="0.3">
      <c r="A13" s="5"/>
      <c r="B13" s="48" t="s">
        <v>19</v>
      </c>
      <c r="C13" s="49"/>
      <c r="D13" s="50"/>
      <c r="E13" s="53"/>
      <c r="F13" s="51">
        <f>SUM(F11)</f>
        <v>100614.06</v>
      </c>
      <c r="G13" s="18"/>
    </row>
    <row r="14" spans="1:7" x14ac:dyDescent="0.3">
      <c r="A14" s="24"/>
      <c r="B14" s="68" t="s">
        <v>28</v>
      </c>
      <c r="C14" s="69"/>
      <c r="D14" s="69"/>
      <c r="E14" s="69"/>
      <c r="F14" s="70"/>
      <c r="G14" s="62">
        <f>G12</f>
        <v>7057704.1499999994</v>
      </c>
    </row>
    <row r="15" spans="1:7" x14ac:dyDescent="0.3">
      <c r="A15" s="5"/>
      <c r="B15" s="20"/>
      <c r="C15" s="20"/>
      <c r="D15" s="20"/>
      <c r="E15" s="20"/>
      <c r="F15" s="20"/>
      <c r="G15" s="21"/>
    </row>
    <row r="16" spans="1:7" x14ac:dyDescent="0.3">
      <c r="A16" s="5"/>
      <c r="B16" s="20"/>
      <c r="C16" s="20"/>
      <c r="D16" s="20"/>
      <c r="E16" s="20"/>
      <c r="F16" s="20"/>
      <c r="G16" s="21"/>
    </row>
    <row r="17" spans="1:11" x14ac:dyDescent="0.3">
      <c r="A17" s="5"/>
      <c r="B17" s="20"/>
      <c r="C17" s="20"/>
      <c r="D17" s="20"/>
      <c r="E17" s="20"/>
      <c r="F17" s="20"/>
      <c r="G17" s="21"/>
    </row>
    <row r="18" spans="1:11" ht="15" thickBot="1" x14ac:dyDescent="0.35">
      <c r="B18" s="65"/>
      <c r="C18" s="65"/>
      <c r="F18" s="65"/>
      <c r="G18" s="65"/>
    </row>
    <row r="19" spans="1:11" x14ac:dyDescent="0.3">
      <c r="B19" s="67" t="s">
        <v>22</v>
      </c>
      <c r="C19" s="67"/>
      <c r="F19" s="67" t="s">
        <v>15</v>
      </c>
      <c r="G19" s="67"/>
    </row>
    <row r="20" spans="1:11" x14ac:dyDescent="0.3">
      <c r="B20" s="66" t="s">
        <v>17</v>
      </c>
      <c r="C20" s="66"/>
      <c r="F20" s="66" t="s">
        <v>6</v>
      </c>
      <c r="G20" s="66"/>
    </row>
    <row r="22" spans="1:11" x14ac:dyDescent="0.3">
      <c r="K22" s="34"/>
    </row>
    <row r="23" spans="1:11" x14ac:dyDescent="0.3">
      <c r="D23" t="s">
        <v>8</v>
      </c>
    </row>
    <row r="24" spans="1:11" x14ac:dyDescent="0.3">
      <c r="D24" s="67" t="s">
        <v>21</v>
      </c>
      <c r="E24" s="67"/>
    </row>
    <row r="25" spans="1:11" x14ac:dyDescent="0.3">
      <c r="D25" s="66" t="s">
        <v>7</v>
      </c>
      <c r="E25" s="66"/>
    </row>
  </sheetData>
  <mergeCells count="11">
    <mergeCell ref="A6:G6"/>
    <mergeCell ref="A7:G7"/>
    <mergeCell ref="B18:C18"/>
    <mergeCell ref="F18:G18"/>
    <mergeCell ref="B19:C19"/>
    <mergeCell ref="F19:G19"/>
    <mergeCell ref="F20:G20"/>
    <mergeCell ref="D24:E24"/>
    <mergeCell ref="D25:E25"/>
    <mergeCell ref="B20:C20"/>
    <mergeCell ref="B14:F14"/>
  </mergeCells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M28"/>
  <sheetViews>
    <sheetView topLeftCell="A19" zoomScaleNormal="100" workbookViewId="0">
      <selection activeCell="D9" sqref="D9"/>
    </sheetView>
  </sheetViews>
  <sheetFormatPr baseColWidth="10" defaultRowHeight="14.4" x14ac:dyDescent="0.3"/>
  <cols>
    <col min="1" max="1" width="0.6640625" customWidth="1"/>
    <col min="2" max="2" width="10.5546875" customWidth="1"/>
    <col min="3" max="3" width="13.88671875" customWidth="1"/>
    <col min="4" max="4" width="45.33203125" customWidth="1"/>
    <col min="5" max="5" width="13.44140625" customWidth="1"/>
    <col min="6" max="6" width="15" customWidth="1"/>
    <col min="7" max="7" width="20.109375" customWidth="1"/>
  </cols>
  <sheetData>
    <row r="1" spans="1:13" x14ac:dyDescent="0.3">
      <c r="B1" t="s">
        <v>10</v>
      </c>
    </row>
    <row r="6" spans="1:13" ht="18" x14ac:dyDescent="0.35">
      <c r="A6" s="63" t="s">
        <v>0</v>
      </c>
      <c r="B6" s="63"/>
      <c r="C6" s="63"/>
      <c r="D6" s="63"/>
      <c r="E6" s="63"/>
      <c r="F6" s="63"/>
      <c r="G6" s="63"/>
    </row>
    <row r="7" spans="1:13" ht="18" x14ac:dyDescent="0.35">
      <c r="A7" s="63" t="s">
        <v>29</v>
      </c>
      <c r="B7" s="63"/>
      <c r="C7" s="63"/>
      <c r="D7" s="63"/>
      <c r="E7" s="63"/>
      <c r="F7" s="63"/>
      <c r="G7" s="63"/>
    </row>
    <row r="8" spans="1:13" ht="15" thickBot="1" x14ac:dyDescent="0.35">
      <c r="G8" s="17" t="s">
        <v>5</v>
      </c>
    </row>
    <row r="9" spans="1:13" ht="15.6" x14ac:dyDescent="0.3">
      <c r="B9" s="7" t="s">
        <v>1</v>
      </c>
      <c r="C9" s="8" t="s">
        <v>2</v>
      </c>
      <c r="D9" s="8" t="s">
        <v>12</v>
      </c>
      <c r="E9" s="8" t="s">
        <v>13</v>
      </c>
      <c r="F9" s="9" t="s">
        <v>14</v>
      </c>
      <c r="G9" s="9" t="s">
        <v>4</v>
      </c>
    </row>
    <row r="10" spans="1:13" ht="15.6" x14ac:dyDescent="0.3">
      <c r="B10" s="14"/>
      <c r="C10" s="1"/>
      <c r="D10" s="11" t="s">
        <v>25</v>
      </c>
      <c r="E10" s="1"/>
      <c r="F10" s="15"/>
      <c r="G10" s="16">
        <v>19265393.989999998</v>
      </c>
    </row>
    <row r="11" spans="1:13" x14ac:dyDescent="0.3">
      <c r="B11" s="4">
        <v>45993</v>
      </c>
      <c r="C11" s="3" t="s">
        <v>67</v>
      </c>
      <c r="D11" s="1" t="s">
        <v>68</v>
      </c>
      <c r="E11" s="2">
        <v>11350</v>
      </c>
      <c r="F11" s="2"/>
      <c r="G11" s="12">
        <f>G10+F11-E11</f>
        <v>19254043.989999998</v>
      </c>
      <c r="M11" s="12">
        <f>M10+L11-K11</f>
        <v>0</v>
      </c>
    </row>
    <row r="12" spans="1:13" x14ac:dyDescent="0.3">
      <c r="B12" s="4">
        <v>45993</v>
      </c>
      <c r="C12" s="3" t="s">
        <v>69</v>
      </c>
      <c r="D12" s="26" t="s">
        <v>70</v>
      </c>
      <c r="E12" s="23">
        <v>76118.8</v>
      </c>
      <c r="F12" s="2"/>
      <c r="G12" s="12">
        <f t="shared" ref="G12:G18" si="0">G11+F12-E12</f>
        <v>19177925.189999998</v>
      </c>
    </row>
    <row r="13" spans="1:13" x14ac:dyDescent="0.3">
      <c r="B13" s="4">
        <v>45993</v>
      </c>
      <c r="C13" s="3" t="s">
        <v>71</v>
      </c>
      <c r="D13" s="1" t="s">
        <v>72</v>
      </c>
      <c r="E13" s="23">
        <v>23340</v>
      </c>
      <c r="F13" s="2"/>
      <c r="G13" s="12">
        <f t="shared" si="0"/>
        <v>19154585.189999998</v>
      </c>
    </row>
    <row r="14" spans="1:13" x14ac:dyDescent="0.3">
      <c r="A14" s="28"/>
      <c r="B14" s="4">
        <v>45996</v>
      </c>
      <c r="C14" s="3" t="s">
        <v>62</v>
      </c>
      <c r="D14" s="1" t="s">
        <v>32</v>
      </c>
      <c r="E14" s="23"/>
      <c r="F14" s="2">
        <v>1500</v>
      </c>
      <c r="G14" s="12">
        <f t="shared" si="0"/>
        <v>19156085.189999998</v>
      </c>
    </row>
    <row r="15" spans="1:13" ht="14.25" customHeight="1" x14ac:dyDescent="0.3">
      <c r="A15" s="28"/>
      <c r="B15" s="25">
        <v>46009</v>
      </c>
      <c r="C15" s="22" t="s">
        <v>102</v>
      </c>
      <c r="D15" s="1" t="s">
        <v>72</v>
      </c>
      <c r="E15" s="23">
        <v>13500</v>
      </c>
      <c r="F15" s="23"/>
      <c r="G15" s="12">
        <f t="shared" si="0"/>
        <v>19142585.189999998</v>
      </c>
    </row>
    <row r="16" spans="1:13" x14ac:dyDescent="0.3">
      <c r="A16" s="28"/>
      <c r="B16" s="25">
        <v>46009</v>
      </c>
      <c r="C16" s="22" t="s">
        <v>103</v>
      </c>
      <c r="D16" s="1" t="s">
        <v>104</v>
      </c>
      <c r="E16" s="23">
        <v>54375</v>
      </c>
      <c r="F16" s="2"/>
      <c r="G16" s="12">
        <f t="shared" si="0"/>
        <v>19088210.189999998</v>
      </c>
    </row>
    <row r="17" spans="2:7" x14ac:dyDescent="0.3">
      <c r="B17" s="25">
        <v>46010</v>
      </c>
      <c r="C17" s="22" t="s">
        <v>108</v>
      </c>
      <c r="D17" s="1" t="s">
        <v>109</v>
      </c>
      <c r="E17" s="23">
        <v>17700</v>
      </c>
      <c r="F17" s="2"/>
      <c r="G17" s="12">
        <f t="shared" si="0"/>
        <v>19070510.189999998</v>
      </c>
    </row>
    <row r="18" spans="2:7" x14ac:dyDescent="0.3">
      <c r="B18" s="25">
        <v>46014</v>
      </c>
      <c r="C18" s="22" t="s">
        <v>116</v>
      </c>
      <c r="D18" s="1" t="s">
        <v>117</v>
      </c>
      <c r="E18" s="23">
        <v>232000.04</v>
      </c>
      <c r="F18" s="2"/>
      <c r="G18" s="12">
        <f t="shared" si="0"/>
        <v>18838510.149999999</v>
      </c>
    </row>
    <row r="19" spans="2:7" s="28" customFormat="1" x14ac:dyDescent="0.3">
      <c r="B19" s="45" t="s">
        <v>19</v>
      </c>
      <c r="C19" s="42"/>
      <c r="D19" s="46"/>
      <c r="E19" s="47">
        <f>SUM(E11:E18)</f>
        <v>428383.83999999997</v>
      </c>
      <c r="F19" s="44">
        <f>SUM(F11:F18)</f>
        <v>1500</v>
      </c>
      <c r="G19" s="12"/>
    </row>
    <row r="20" spans="2:7" ht="15" customHeight="1" thickBot="1" x14ac:dyDescent="0.35">
      <c r="B20" s="71" t="s">
        <v>30</v>
      </c>
      <c r="C20" s="72"/>
      <c r="D20" s="72"/>
      <c r="E20" s="72"/>
      <c r="F20" s="73"/>
      <c r="G20" s="35">
        <f>G18</f>
        <v>18838510.149999999</v>
      </c>
    </row>
    <row r="23" spans="2:7" ht="15" thickBot="1" x14ac:dyDescent="0.35">
      <c r="B23" s="65"/>
      <c r="C23" s="65"/>
      <c r="F23" s="65"/>
      <c r="G23" s="65"/>
    </row>
    <row r="24" spans="2:7" x14ac:dyDescent="0.3">
      <c r="B24" s="67" t="s">
        <v>22</v>
      </c>
      <c r="C24" s="67"/>
      <c r="F24" s="67" t="s">
        <v>15</v>
      </c>
      <c r="G24" s="67"/>
    </row>
    <row r="25" spans="2:7" x14ac:dyDescent="0.3">
      <c r="B25" s="66" t="s">
        <v>23</v>
      </c>
      <c r="C25" s="66"/>
      <c r="F25" s="66" t="s">
        <v>6</v>
      </c>
      <c r="G25" s="66"/>
    </row>
    <row r="26" spans="2:7" x14ac:dyDescent="0.3">
      <c r="D26" t="s">
        <v>8</v>
      </c>
    </row>
    <row r="27" spans="2:7" x14ac:dyDescent="0.3">
      <c r="D27" s="67" t="s">
        <v>20</v>
      </c>
      <c r="E27" s="67"/>
    </row>
    <row r="28" spans="2:7" x14ac:dyDescent="0.3">
      <c r="D28" s="66" t="s">
        <v>7</v>
      </c>
      <c r="E28" s="66"/>
    </row>
  </sheetData>
  <mergeCells count="11">
    <mergeCell ref="D28:E28"/>
    <mergeCell ref="B24:C24"/>
    <mergeCell ref="F24:G24"/>
    <mergeCell ref="B25:C25"/>
    <mergeCell ref="F25:G25"/>
    <mergeCell ref="D27:E27"/>
    <mergeCell ref="A6:G6"/>
    <mergeCell ref="A7:G7"/>
    <mergeCell ref="B20:F20"/>
    <mergeCell ref="B23:C23"/>
    <mergeCell ref="F23:G23"/>
  </mergeCells>
  <pageMargins left="0.7" right="0.7" top="0.75" bottom="0.75" header="0.3" footer="0.3"/>
  <pageSetup scale="70" orientation="portrait" r:id="rId1"/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ESPECIAL</vt:lpstr>
      <vt:lpstr>COLECTORA (USD)</vt:lpstr>
      <vt:lpstr>colectora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Alba Peralta</cp:lastModifiedBy>
  <cp:lastPrinted>2026-01-08T16:45:26Z</cp:lastPrinted>
  <dcterms:created xsi:type="dcterms:W3CDTF">2023-03-31T14:42:22Z</dcterms:created>
  <dcterms:modified xsi:type="dcterms:W3CDTF">2026-01-14T14:26:20Z</dcterms:modified>
</cp:coreProperties>
</file>