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uero\Desktop\EEFF Y SUS NOTAS AL 31 DICIEMBRE 2025 Y 2024 CEPARADOS\"/>
    </mc:Choice>
  </mc:AlternateContent>
  <xr:revisionPtr revIDLastSave="0" documentId="13_ncr:1_{A7A793C5-02F3-495B-8AB2-305FFD185C57}" xr6:coauthVersionLast="36" xr6:coauthVersionMax="36" xr10:uidLastSave="{00000000-0000-0000-0000-000000000000}"/>
  <bookViews>
    <workbookView xWindow="0" yWindow="0" windowWidth="28800" windowHeight="12105" xr2:uid="{85C8E04A-3DB2-4DD3-9D66-13257617D12E}"/>
  </bookViews>
  <sheets>
    <sheet name="Estado de Situació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B34" i="1"/>
  <c r="B36" i="1" s="1"/>
  <c r="D27" i="1"/>
  <c r="B26" i="1"/>
  <c r="B25" i="1"/>
  <c r="B24" i="1"/>
  <c r="B27" i="1" s="1"/>
  <c r="D19" i="1"/>
  <c r="D21" i="1" s="1"/>
  <c r="B18" i="1"/>
  <c r="B19" i="1" s="1"/>
  <c r="D14" i="1"/>
  <c r="B12" i="1"/>
  <c r="B11" i="1"/>
  <c r="B10" i="1"/>
  <c r="B14" i="1" s="1"/>
  <c r="B21" i="1" s="1"/>
  <c r="B37" i="1" l="1"/>
</calcChain>
</file>

<file path=xl/sharedStrings.xml><?xml version="1.0" encoding="utf-8"?>
<sst xmlns="http://schemas.openxmlformats.org/spreadsheetml/2006/main" count="35" uniqueCount="35">
  <si>
    <t>SUPERINTENDENCIA DE SEGUROS</t>
  </si>
  <si>
    <t>Estado de Situación Financiera</t>
  </si>
  <si>
    <t>Al 31 de diciembre de 2025 y 2024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</si>
  <si>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</si>
  <si>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</si>
  <si>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</si>
  <si>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</si>
  <si>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</si>
  <si>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Cuenta por cobrar a corto plazo (Notas 9)</t>
  </si>
  <si>
    <t>Inventarios (Nota 10)</t>
  </si>
  <si>
    <t>Pago anticipados (Nota 11 )</t>
  </si>
  <si>
    <t>Total activos corrientes</t>
  </si>
  <si>
    <t>Activos no corrientes</t>
  </si>
  <si>
    <t>Propiedad, planta y equipo neto (Nota 12)</t>
  </si>
  <si>
    <t>Activos Intangible (Nota  13)</t>
  </si>
  <si>
    <t>Total activos no corrientes</t>
  </si>
  <si>
    <t>Total activos</t>
  </si>
  <si>
    <t>Pasivos corrientes</t>
  </si>
  <si>
    <t>Cuentas por pagar a corto plazo (Nota 14)</t>
  </si>
  <si>
    <t>Retenciones y acumulaciones por pagar (Nota 15)</t>
  </si>
  <si>
    <t>Otros pasivos corrientes (Nota 16)</t>
  </si>
  <si>
    <t>Total pasivos corrientes</t>
  </si>
  <si>
    <t>Total pasivos</t>
  </si>
  <si>
    <t>Activos Netos/Patrimonio (Notas 17)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</si>
  <si>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</si>
  <si>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</si>
  <si>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</si>
  <si>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</si>
  <si>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</si>
  <si>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>Firma del Director Financiero</t>
  </si>
  <si>
    <t>Firma del Contador</t>
  </si>
  <si>
    <t>_______________________________________________</t>
  </si>
  <si>
    <t>_________________________________</t>
  </si>
  <si>
    <t>_______________________________________</t>
  </si>
  <si>
    <t>Firma del Superintendente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</si>
</sst>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theme="1"/>
      <name val="Times New Roman"/>
      <family val="1"/>
    </font>
    <font>
      <sz val="12"/>
      <color rgb="FF231F20"/>
      <name val="Times New Roman"/>
      <family val="1"/>
    </font>
    <font>
      <b/>
      <u val="doubleAccounting"/>
      <sz val="12"/>
      <color rgb="FF231F20"/>
      <name val="Times New Roman"/>
      <family val="1"/>
    </font>
    <font>
      <sz val="9"/>
      <color theme="1"/>
      <name val="Calibri"/>
      <family val="2"/>
      <scheme val="minor"/>
    </font>
    <font>
      <b/>
      <sz val="11"/>
      <color rgb="FF231F20"/>
      <name val="Times New Roman"/>
      <family val="1"/>
    </font>
    <font>
      <b/>
      <u/>
      <sz val="11"/>
      <color rgb="FF231F20"/>
      <name val="Times New Roman"/>
      <family val="1"/>
    </font>
    <font>
      <sz val="11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 val="doubleAccounting"/>
      <sz val="11"/>
      <color rgb="FF231F2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164" fontId="3" fillId="0" borderId="0" xfId="1" applyFont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3" fillId="2" borderId="0" xfId="1" applyFont="1" applyFill="1"/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 indent="1"/>
    </xf>
    <xf numFmtId="164" fontId="5" fillId="0" borderId="0" xfId="1" applyFont="1" applyAlignment="1"/>
    <xf numFmtId="0" fontId="6" fillId="0" borderId="0" xfId="0" applyFont="1" applyBorder="1" applyAlignment="1">
      <alignment horizontal="center" vertical="center" wrapText="1"/>
    </xf>
    <xf numFmtId="164" fontId="5" fillId="0" borderId="0" xfId="1" applyFont="1"/>
    <xf numFmtId="0" fontId="3" fillId="0" borderId="0" xfId="0" applyNumberFormat="1" applyFont="1" applyAlignment="1">
      <alignment horizontal="center"/>
    </xf>
    <xf numFmtId="0" fontId="3" fillId="0" borderId="0" xfId="0" applyNumberFormat="1" applyFont="1"/>
    <xf numFmtId="43" fontId="3" fillId="0" borderId="0" xfId="0" applyNumberFormat="1" applyFont="1"/>
    <xf numFmtId="164" fontId="6" fillId="0" borderId="0" xfId="1" applyFont="1" applyAlignment="1">
      <alignment horizontal="center" vertical="center" wrapText="1"/>
    </xf>
    <xf numFmtId="164" fontId="7" fillId="2" borderId="1" xfId="1" applyFont="1" applyFill="1" applyBorder="1" applyAlignment="1">
      <alignment vertical="center" wrapText="1"/>
    </xf>
    <xf numFmtId="164" fontId="7" fillId="2" borderId="0" xfId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/>
    <xf numFmtId="164" fontId="6" fillId="0" borderId="0" xfId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2" borderId="0" xfId="0" applyFont="1" applyFill="1" applyAlignment="1"/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 indent="1"/>
    </xf>
    <xf numFmtId="164" fontId="5" fillId="0" borderId="0" xfId="1" applyFont="1" applyBorder="1" applyAlignment="1"/>
    <xf numFmtId="0" fontId="11" fillId="0" borderId="0" xfId="1" applyNumberFormat="1" applyFont="1" applyAlignment="1">
      <alignment horizontal="center" vertical="center" wrapText="1"/>
    </xf>
    <xf numFmtId="164" fontId="9" fillId="0" borderId="0" xfId="1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164" fontId="9" fillId="0" borderId="2" xfId="1" applyFont="1" applyBorder="1" applyAlignment="1">
      <alignment vertical="center" wrapText="1"/>
    </xf>
    <xf numFmtId="164" fontId="5" fillId="0" borderId="0" xfId="1" applyFont="1" applyAlignment="1">
      <alignment vertical="center" wrapText="1"/>
    </xf>
    <xf numFmtId="164" fontId="6" fillId="0" borderId="0" xfId="1" applyFont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3" fillId="2" borderId="0" xfId="0" applyFont="1" applyFill="1"/>
    <xf numFmtId="0" fontId="11" fillId="0" borderId="0" xfId="1" applyNumberFormat="1" applyFont="1" applyBorder="1" applyAlignment="1">
      <alignment horizontal="center" vertical="center" wrapText="1"/>
    </xf>
    <xf numFmtId="0" fontId="6" fillId="0" borderId="0" xfId="1" applyNumberFormat="1" applyFont="1" applyBorder="1" applyAlignment="1">
      <alignment vertical="center" wrapText="1"/>
    </xf>
    <xf numFmtId="0" fontId="6" fillId="0" borderId="0" xfId="1" applyNumberFormat="1" applyFont="1" applyBorder="1" applyAlignment="1">
      <alignment horizontal="center" vertical="center" wrapText="1"/>
    </xf>
    <xf numFmtId="43" fontId="3" fillId="2" borderId="0" xfId="0" applyNumberFormat="1" applyFont="1" applyFill="1" applyBorder="1"/>
    <xf numFmtId="0" fontId="7" fillId="0" borderId="0" xfId="0" applyFont="1" applyBorder="1" applyAlignment="1">
      <alignment vertical="center" wrapText="1"/>
    </xf>
    <xf numFmtId="164" fontId="7" fillId="0" borderId="1" xfId="1" applyFont="1" applyBorder="1" applyAlignment="1">
      <alignment vertical="center" wrapText="1"/>
    </xf>
    <xf numFmtId="0" fontId="12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11" fillId="0" borderId="0" xfId="1" applyNumberFormat="1" applyFont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164" fontId="5" fillId="0" borderId="0" xfId="1" applyFont="1" applyBorder="1"/>
    <xf numFmtId="0" fontId="3" fillId="0" borderId="0" xfId="0" applyNumberFormat="1" applyFont="1" applyBorder="1"/>
    <xf numFmtId="0" fontId="11" fillId="2" borderId="0" xfId="0" applyFont="1" applyFill="1" applyAlignment="1">
      <alignment horizontal="left" vertical="center" wrapText="1" indent="1"/>
    </xf>
    <xf numFmtId="164" fontId="13" fillId="2" borderId="0" xfId="1" applyFont="1" applyFill="1"/>
    <xf numFmtId="0" fontId="9" fillId="2" borderId="0" xfId="0" applyFont="1" applyFill="1" applyAlignment="1">
      <alignment horizontal="left" vertical="center" wrapText="1" indent="1"/>
    </xf>
    <xf numFmtId="0" fontId="12" fillId="0" borderId="0" xfId="0" applyFont="1"/>
    <xf numFmtId="0" fontId="9" fillId="0" borderId="0" xfId="1" applyNumberFormat="1" applyFont="1" applyBorder="1" applyAlignment="1">
      <alignment horizontal="center" vertical="center" wrapText="1"/>
    </xf>
    <xf numFmtId="164" fontId="12" fillId="0" borderId="0" xfId="1" applyFont="1"/>
    <xf numFmtId="43" fontId="14" fillId="0" borderId="0" xfId="1" applyNumberFormat="1" applyFont="1" applyBorder="1" applyAlignment="1">
      <alignment horizontal="center" vertical="center" wrapText="1"/>
    </xf>
    <xf numFmtId="164" fontId="14" fillId="2" borderId="0" xfId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64" fontId="14" fillId="0" borderId="0" xfId="1" applyFont="1" applyBorder="1" applyAlignment="1">
      <alignment horizontal="center" vertical="center" wrapText="1"/>
    </xf>
    <xf numFmtId="0" fontId="13" fillId="0" borderId="0" xfId="0" applyFont="1"/>
    <xf numFmtId="43" fontId="13" fillId="0" borderId="0" xfId="0" applyNumberFormat="1" applyFont="1"/>
    <xf numFmtId="0" fontId="13" fillId="0" borderId="0" xfId="0" applyFont="1" applyBorder="1"/>
    <xf numFmtId="164" fontId="3" fillId="0" borderId="0" xfId="1" applyFont="1" applyAlignment="1">
      <alignment horizontal="center"/>
    </xf>
    <xf numFmtId="0" fontId="3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suero/Desktop/Para%20Copiar%20Martes%20EEFF%20y%20sus%20Notas%20al%20cierre%2031%20dic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Cambio del Patrimonio"/>
      <sheetName val="Flujo de Efectivo"/>
      <sheetName val="Estado Comparativo"/>
      <sheetName val="NOTAS DEL 7 AL 30"/>
    </sheetNames>
    <sheetDataSet>
      <sheetData sheetId="0"/>
      <sheetData sheetId="1"/>
      <sheetData sheetId="2"/>
      <sheetData sheetId="3"/>
      <sheetData sheetId="4"/>
      <sheetData sheetId="5">
        <row r="138">
          <cell r="D138">
            <v>14249759.370000001</v>
          </cell>
        </row>
        <row r="147">
          <cell r="D147">
            <v>2697472.2</v>
          </cell>
        </row>
        <row r="170">
          <cell r="D170">
            <v>11079872.369999999</v>
          </cell>
        </row>
        <row r="231">
          <cell r="D231">
            <v>862827.72000000055</v>
          </cell>
        </row>
        <row r="250">
          <cell r="D250">
            <v>3820594.6799999997</v>
          </cell>
        </row>
        <row r="257">
          <cell r="D257">
            <v>18480</v>
          </cell>
        </row>
        <row r="266">
          <cell r="D266">
            <v>1250850.8999999999</v>
          </cell>
        </row>
        <row r="272">
          <cell r="D272">
            <v>18482151.420000002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BB23D-0A16-4EAC-B2B4-5F76799823A5}">
  <dimension ref="A1:J51"/>
  <sheetViews>
    <sheetView tabSelected="1" topLeftCell="A28" zoomScale="115" zoomScaleNormal="115" workbookViewId="0">
      <selection activeCell="A54" sqref="A54"/>
    </sheetView>
  </sheetViews>
  <sheetFormatPr baseColWidth="10" defaultColWidth="11.42578125" defaultRowHeight="15.75" x14ac:dyDescent="0.25"/>
  <cols>
    <col min="1" max="1" width="50.42578125" style="1" customWidth="1"/>
    <col min="2" max="2" width="21.5703125" style="1" bestFit="1" customWidth="1"/>
    <col min="3" max="3" width="2.28515625" style="69" customWidth="1"/>
    <col min="4" max="4" width="20.5703125" style="1" bestFit="1" customWidth="1"/>
    <col min="5" max="5" width="19.28515625" style="1" bestFit="1" customWidth="1"/>
    <col min="6" max="6" width="20.28515625" style="1" bestFit="1" customWidth="1"/>
    <col min="7" max="7" width="11.42578125" style="1"/>
    <col min="8" max="8" width="20.5703125" style="1" bestFit="1" customWidth="1"/>
    <col min="9" max="9" width="20.28515625" style="2" bestFit="1" customWidth="1"/>
    <col min="10" max="10" width="17.42578125" style="1" bestFit="1" customWidth="1"/>
    <col min="11" max="16384" width="11.42578125" style="1"/>
  </cols>
  <sheetData>
    <row r="1" spans="1:10" x14ac:dyDescent="0.25">
      <c r="A1" s="70" t="s">
        <v>0</v>
      </c>
      <c r="B1" s="70"/>
      <c r="C1" s="70"/>
      <c r="D1" s="70"/>
    </row>
    <row r="2" spans="1:10" x14ac:dyDescent="0.25">
      <c r="A2" s="70" t="s">
        <v>1</v>
      </c>
      <c r="B2" s="70"/>
      <c r="C2" s="70"/>
      <c r="D2" s="70"/>
    </row>
    <row r="3" spans="1:10" x14ac:dyDescent="0.25">
      <c r="A3" s="70" t="s">
        <v>2</v>
      </c>
      <c r="B3" s="70"/>
      <c r="C3" s="70"/>
      <c r="D3" s="70"/>
    </row>
    <row r="4" spans="1:10" x14ac:dyDescent="0.25">
      <c r="A4" s="71" t="s">
        <v>3</v>
      </c>
      <c r="B4" s="71"/>
      <c r="C4" s="71"/>
      <c r="D4" s="71"/>
    </row>
    <row r="5" spans="1:10" x14ac:dyDescent="0.25">
      <c r="A5" s="3"/>
      <c r="B5" s="3"/>
      <c r="C5" s="4"/>
      <c r="D5" s="3"/>
    </row>
    <row r="6" spans="1:10" ht="12.75" customHeight="1" x14ac:dyDescent="0.25">
      <c r="A6" s="5"/>
      <c r="B6" s="6">
        <v>2025</v>
      </c>
      <c r="C6" s="7"/>
      <c r="D6" s="6">
        <v>2024</v>
      </c>
      <c r="H6" s="8"/>
    </row>
    <row r="7" spans="1:10" x14ac:dyDescent="0.25">
      <c r="A7" s="9" t="s">
        <v>4</v>
      </c>
      <c r="B7" s="10"/>
      <c r="C7" s="11"/>
      <c r="D7" s="5"/>
    </row>
    <row r="8" spans="1:10" x14ac:dyDescent="0.25">
      <c r="A8" s="9" t="s">
        <v>5</v>
      </c>
      <c r="B8" s="10"/>
      <c r="C8" s="11"/>
      <c r="D8" s="5"/>
    </row>
    <row r="9" spans="1:10" x14ac:dyDescent="0.25">
      <c r="A9" s="12" t="s">
        <v>6</v>
      </c>
      <c r="B9" s="13">
        <v>133396452.11</v>
      </c>
      <c r="C9" s="14"/>
      <c r="D9" s="15">
        <v>128097975.02</v>
      </c>
      <c r="E9" s="16"/>
    </row>
    <row r="10" spans="1:10" x14ac:dyDescent="0.25">
      <c r="A10" s="12" t="s">
        <v>7</v>
      </c>
      <c r="B10" s="13">
        <f>'[1]NOTAS DEL 7 AL 30'!D138</f>
        <v>14249759.370000001</v>
      </c>
      <c r="C10" s="14"/>
      <c r="D10" s="15">
        <v>12888452.09</v>
      </c>
      <c r="E10" s="17"/>
      <c r="F10" s="18"/>
    </row>
    <row r="11" spans="1:10" x14ac:dyDescent="0.25">
      <c r="A11" s="12" t="s">
        <v>8</v>
      </c>
      <c r="B11" s="13">
        <f>'[1]NOTAS DEL 7 AL 30'!D147</f>
        <v>2697472.2</v>
      </c>
      <c r="C11" s="14"/>
      <c r="D11" s="15">
        <v>2092472.2</v>
      </c>
      <c r="E11" s="16"/>
      <c r="F11" s="19"/>
    </row>
    <row r="12" spans="1:10" x14ac:dyDescent="0.25">
      <c r="A12" s="12" t="s">
        <v>9</v>
      </c>
      <c r="B12" s="13">
        <f>'[1]NOTAS DEL 7 AL 30'!D170</f>
        <v>11079872.369999999</v>
      </c>
      <c r="C12" s="14"/>
      <c r="D12" s="15">
        <v>9857568.5999999996</v>
      </c>
      <c r="E12" s="16"/>
      <c r="F12" s="19"/>
      <c r="J12" s="2"/>
    </row>
    <row r="13" spans="1:10" x14ac:dyDescent="0.25">
      <c r="A13" s="12" t="s">
        <v>10</v>
      </c>
      <c r="B13" s="13">
        <v>2435972.42</v>
      </c>
      <c r="C13" s="14"/>
      <c r="D13" s="15">
        <v>2849573.64</v>
      </c>
      <c r="E13" s="16"/>
      <c r="F13" s="19"/>
    </row>
    <row r="14" spans="1:10" ht="18" x14ac:dyDescent="0.25">
      <c r="A14" s="9" t="s">
        <v>11</v>
      </c>
      <c r="B14" s="20">
        <f>SUM(B9:B13)</f>
        <v>163859528.46999997</v>
      </c>
      <c r="C14" s="21"/>
      <c r="D14" s="20">
        <f>SUM(D9:D13)</f>
        <v>155786041.54999995</v>
      </c>
      <c r="E14" s="22"/>
      <c r="F14" s="19"/>
    </row>
    <row r="15" spans="1:10" x14ac:dyDescent="0.25">
      <c r="A15" s="9"/>
      <c r="B15" s="9"/>
      <c r="C15" s="7"/>
      <c r="D15" s="6"/>
      <c r="E15" s="23"/>
      <c r="F15" s="24"/>
    </row>
    <row r="16" spans="1:10" x14ac:dyDescent="0.25">
      <c r="A16" s="25" t="s">
        <v>12</v>
      </c>
      <c r="B16" s="26"/>
      <c r="C16" s="27"/>
      <c r="D16" s="28"/>
      <c r="E16" s="22"/>
      <c r="F16" s="2"/>
      <c r="H16" s="2"/>
    </row>
    <row r="17" spans="1:8" x14ac:dyDescent="0.25">
      <c r="A17" s="29" t="s">
        <v>13</v>
      </c>
      <c r="B17" s="13">
        <v>369948698.06</v>
      </c>
      <c r="C17" s="30"/>
      <c r="D17" s="13">
        <v>367990030.26999998</v>
      </c>
      <c r="E17" s="18"/>
      <c r="F17" s="31"/>
      <c r="H17" s="2"/>
    </row>
    <row r="18" spans="1:8" x14ac:dyDescent="0.25">
      <c r="A18" s="29" t="s">
        <v>14</v>
      </c>
      <c r="B18" s="13">
        <f>'[1]NOTAS DEL 7 AL 30'!D231</f>
        <v>862827.72000000055</v>
      </c>
      <c r="C18" s="30"/>
      <c r="D18" s="13">
        <v>1844608.37</v>
      </c>
      <c r="E18" s="18"/>
      <c r="F18" s="31"/>
      <c r="H18" s="2"/>
    </row>
    <row r="19" spans="1:8" ht="18" x14ac:dyDescent="0.25">
      <c r="A19" s="25" t="s">
        <v>15</v>
      </c>
      <c r="B19" s="20">
        <f>SUM(B17:B18)</f>
        <v>370811525.78000003</v>
      </c>
      <c r="C19" s="32"/>
      <c r="D19" s="20">
        <f>SUM(D17:D18)</f>
        <v>369834638.63999999</v>
      </c>
      <c r="E19" s="18"/>
      <c r="F19" s="15"/>
      <c r="H19" s="2"/>
    </row>
    <row r="20" spans="1:8" ht="16.5" thickBot="1" x14ac:dyDescent="0.3">
      <c r="A20" s="25"/>
      <c r="B20" s="33"/>
      <c r="C20" s="34"/>
      <c r="D20" s="35"/>
      <c r="E20" s="18"/>
      <c r="F20" s="16"/>
      <c r="H20" s="2"/>
    </row>
    <row r="21" spans="1:8" ht="17.25" thickTop="1" thickBot="1" x14ac:dyDescent="0.3">
      <c r="A21" s="25" t="s">
        <v>16</v>
      </c>
      <c r="B21" s="35">
        <f>+B14+B19</f>
        <v>534671054.25</v>
      </c>
      <c r="C21" s="34"/>
      <c r="D21" s="35">
        <f>+D14+D19</f>
        <v>525620680.18999994</v>
      </c>
      <c r="F21" s="16"/>
      <c r="H21" s="8"/>
    </row>
    <row r="22" spans="1:8" ht="16.5" thickTop="1" x14ac:dyDescent="0.25">
      <c r="A22" s="72" t="s">
        <v>17</v>
      </c>
      <c r="B22" s="36"/>
      <c r="C22" s="11"/>
      <c r="D22" s="5"/>
      <c r="F22" s="16"/>
      <c r="H22" s="8"/>
    </row>
    <row r="23" spans="1:8" x14ac:dyDescent="0.25">
      <c r="A23" s="72"/>
      <c r="B23" s="37"/>
      <c r="C23" s="38"/>
      <c r="D23" s="39"/>
      <c r="F23" s="16"/>
      <c r="H23" s="40"/>
    </row>
    <row r="24" spans="1:8" x14ac:dyDescent="0.25">
      <c r="A24" s="12" t="s">
        <v>18</v>
      </c>
      <c r="B24" s="15">
        <f>'[1]NOTAS DEL 7 AL 30'!D250</f>
        <v>3820594.6799999997</v>
      </c>
      <c r="C24" s="41"/>
      <c r="D24" s="15">
        <v>3780905.89</v>
      </c>
      <c r="E24" s="18"/>
      <c r="F24" s="42"/>
      <c r="H24" s="40"/>
    </row>
    <row r="25" spans="1:8" x14ac:dyDescent="0.25">
      <c r="A25" s="12" t="s">
        <v>19</v>
      </c>
      <c r="B25" s="15">
        <f>'[1]NOTAS DEL 7 AL 30'!D257</f>
        <v>18480</v>
      </c>
      <c r="C25" s="41"/>
      <c r="D25" s="15">
        <v>4044.22</v>
      </c>
      <c r="E25" s="18"/>
      <c r="F25" s="43"/>
      <c r="H25" s="40"/>
    </row>
    <row r="26" spans="1:8" x14ac:dyDescent="0.25">
      <c r="A26" s="12" t="s">
        <v>20</v>
      </c>
      <c r="B26" s="15">
        <f>'[1]NOTAS DEL 7 AL 30'!D266</f>
        <v>1250850.8999999999</v>
      </c>
      <c r="C26" s="41"/>
      <c r="D26" s="15">
        <v>11402482.42</v>
      </c>
      <c r="E26" s="44"/>
      <c r="F26" s="43"/>
      <c r="H26" s="40"/>
    </row>
    <row r="27" spans="1:8" ht="18" x14ac:dyDescent="0.25">
      <c r="A27" s="9" t="s">
        <v>21</v>
      </c>
      <c r="B27" s="20">
        <f>SUM(B24:B26)</f>
        <v>5089925.58</v>
      </c>
      <c r="C27" s="45"/>
      <c r="D27" s="46">
        <f>SUM(D24:D26)</f>
        <v>15187432.530000001</v>
      </c>
      <c r="E27" s="44"/>
      <c r="F27" s="47"/>
      <c r="H27" s="40"/>
    </row>
    <row r="28" spans="1:8" ht="8.25" customHeight="1" x14ac:dyDescent="0.25">
      <c r="A28" s="9"/>
      <c r="B28" s="9"/>
      <c r="C28" s="7"/>
      <c r="D28" s="6"/>
      <c r="F28" s="48"/>
      <c r="H28" s="40"/>
    </row>
    <row r="29" spans="1:8" ht="10.5" customHeight="1" x14ac:dyDescent="0.25">
      <c r="A29" s="9"/>
      <c r="B29" s="49"/>
      <c r="C29" s="41"/>
      <c r="D29" s="41"/>
      <c r="F29" s="17"/>
      <c r="H29" s="40"/>
    </row>
    <row r="30" spans="1:8" x14ac:dyDescent="0.25">
      <c r="A30" s="9" t="s">
        <v>22</v>
      </c>
      <c r="B30" s="49"/>
      <c r="C30" s="41"/>
      <c r="D30" s="41"/>
      <c r="F30" s="17"/>
      <c r="H30" s="40"/>
    </row>
    <row r="31" spans="1:8" ht="9" customHeight="1" x14ac:dyDescent="0.25">
      <c r="A31" s="25"/>
      <c r="B31" s="49"/>
      <c r="C31" s="41"/>
      <c r="D31" s="41"/>
      <c r="F31" s="17"/>
      <c r="H31" s="40"/>
    </row>
    <row r="32" spans="1:8" x14ac:dyDescent="0.25">
      <c r="A32" s="50" t="s">
        <v>23</v>
      </c>
      <c r="B32" s="13"/>
      <c r="C32" s="51"/>
      <c r="D32" s="15"/>
      <c r="F32" s="52"/>
      <c r="H32" s="40"/>
    </row>
    <row r="33" spans="1:9" ht="12.75" customHeight="1" x14ac:dyDescent="0.25">
      <c r="A33" s="53" t="s">
        <v>24</v>
      </c>
      <c r="B33" s="54">
        <v>3619790997.0799999</v>
      </c>
      <c r="C33" s="51"/>
      <c r="D33" s="15">
        <v>3619790997.0799999</v>
      </c>
      <c r="E33" s="18"/>
      <c r="F33" s="41"/>
      <c r="H33" s="8"/>
    </row>
    <row r="34" spans="1:9" x14ac:dyDescent="0.25">
      <c r="A34" s="53" t="s">
        <v>25</v>
      </c>
      <c r="B34" s="15">
        <f>'[1]NOTAS DEL 7 AL 30'!D272</f>
        <v>18482151.420000002</v>
      </c>
      <c r="C34" s="51"/>
      <c r="D34" s="15">
        <v>132549160.81</v>
      </c>
      <c r="E34" s="18"/>
      <c r="F34" s="41"/>
      <c r="H34" s="40"/>
    </row>
    <row r="35" spans="1:9" x14ac:dyDescent="0.25">
      <c r="A35" s="53" t="s">
        <v>26</v>
      </c>
      <c r="B35" s="15">
        <v>-3108692019.8299999</v>
      </c>
      <c r="C35" s="51"/>
      <c r="D35" s="15">
        <v>-3241906910.23</v>
      </c>
      <c r="E35" s="18"/>
      <c r="F35" s="41"/>
      <c r="H35" s="40"/>
    </row>
    <row r="36" spans="1:9" s="56" customFormat="1" x14ac:dyDescent="0.25">
      <c r="A36" s="55" t="s">
        <v>27</v>
      </c>
      <c r="B36" s="15">
        <f>+B33+B34+B35</f>
        <v>529581128.67000008</v>
      </c>
      <c r="C36" s="51"/>
      <c r="D36" s="15">
        <v>510433247.66000003</v>
      </c>
      <c r="F36" s="57"/>
      <c r="I36" s="58"/>
    </row>
    <row r="37" spans="1:9" ht="18" x14ac:dyDescent="0.25">
      <c r="A37" s="50" t="s">
        <v>28</v>
      </c>
      <c r="B37" s="20">
        <f>+B36+B27</f>
        <v>534671054.25000006</v>
      </c>
      <c r="C37" s="21"/>
      <c r="D37" s="20">
        <f>+D27+D36</f>
        <v>525620680.19000006</v>
      </c>
      <c r="F37" s="59"/>
    </row>
    <row r="38" spans="1:9" ht="16.5" x14ac:dyDescent="0.25">
      <c r="A38" s="50"/>
      <c r="B38" s="60"/>
      <c r="C38" s="61"/>
      <c r="F38" s="62"/>
    </row>
    <row r="39" spans="1:9" ht="16.5" x14ac:dyDescent="0.25">
      <c r="A39" s="50"/>
      <c r="B39" s="60"/>
      <c r="C39" s="61"/>
      <c r="D39" s="62"/>
      <c r="F39" s="48"/>
    </row>
    <row r="40" spans="1:9" x14ac:dyDescent="0.25">
      <c r="A40" s="63"/>
      <c r="B40" s="64"/>
      <c r="C40" s="65"/>
      <c r="D40" s="63"/>
      <c r="F40" s="66"/>
    </row>
    <row r="41" spans="1:9" x14ac:dyDescent="0.25">
      <c r="A41" s="63"/>
      <c r="B41" s="63"/>
      <c r="C41" s="65"/>
      <c r="D41" s="63"/>
      <c r="F41" s="67"/>
    </row>
    <row r="42" spans="1:9" x14ac:dyDescent="0.25">
      <c r="A42" s="77" t="s">
        <v>33</v>
      </c>
      <c r="B42" s="78" t="s">
        <v>32</v>
      </c>
      <c r="C42" s="78"/>
      <c r="D42" s="78"/>
      <c r="F42" s="16"/>
    </row>
    <row r="43" spans="1:9" x14ac:dyDescent="0.25">
      <c r="A43" s="73" t="s">
        <v>29</v>
      </c>
      <c r="B43" s="74" t="s">
        <v>30</v>
      </c>
      <c r="C43" s="74"/>
      <c r="D43" s="74"/>
      <c r="F43" s="17"/>
    </row>
    <row r="44" spans="1:9" x14ac:dyDescent="0.25">
      <c r="A44" s="73"/>
      <c r="B44" s="73"/>
      <c r="C44" s="73"/>
      <c r="D44" s="73"/>
      <c r="F44" s="17"/>
    </row>
    <row r="45" spans="1:9" x14ac:dyDescent="0.25">
      <c r="A45" s="73"/>
      <c r="B45" s="73"/>
      <c r="C45" s="73"/>
      <c r="D45" s="73"/>
      <c r="F45" s="17"/>
    </row>
    <row r="46" spans="1:9" x14ac:dyDescent="0.25">
      <c r="A46" s="75"/>
      <c r="B46" s="75"/>
      <c r="C46" s="75"/>
      <c r="D46" s="75"/>
      <c r="F46" s="17"/>
    </row>
    <row r="47" spans="1:9" x14ac:dyDescent="0.25">
      <c r="A47" s="75"/>
      <c r="B47" s="75"/>
      <c r="C47" s="75"/>
      <c r="D47" s="75"/>
      <c r="F47" s="17"/>
    </row>
    <row r="48" spans="1:9" ht="13.5" customHeight="1" x14ac:dyDescent="0.25">
      <c r="A48" s="75"/>
      <c r="B48" s="75"/>
      <c r="C48" s="75"/>
      <c r="D48" s="75"/>
      <c r="F48" s="17"/>
    </row>
    <row r="49" spans="1:6" x14ac:dyDescent="0.25">
      <c r="A49" s="76" t="s">
        <v>31</v>
      </c>
      <c r="B49" s="76"/>
      <c r="C49" s="76"/>
      <c r="D49" s="76"/>
      <c r="F49" s="17"/>
    </row>
    <row r="50" spans="1:6" x14ac:dyDescent="0.25">
      <c r="A50" s="74" t="s">
        <v>34</v>
      </c>
      <c r="B50" s="74"/>
      <c r="C50" s="74"/>
      <c r="D50" s="74"/>
    </row>
    <row r="51" spans="1:6" x14ac:dyDescent="0.25">
      <c r="A51" s="68"/>
    </row>
  </sheetData>
  <mergeCells count="9">
    <mergeCell ref="B43:D43"/>
    <mergeCell ref="A49:D49"/>
    <mergeCell ref="A50:D50"/>
    <mergeCell ref="B42:D42"/>
    <mergeCell ref="A1:D1"/>
    <mergeCell ref="A2:D2"/>
    <mergeCell ref="A3:D3"/>
    <mergeCell ref="A4:D4"/>
    <mergeCell ref="A22:A23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Suero</dc:creator>
  <cp:lastModifiedBy>Felipe Suero</cp:lastModifiedBy>
  <cp:lastPrinted>2026-01-27T14:54:00Z</cp:lastPrinted>
  <dcterms:created xsi:type="dcterms:W3CDTF">2026-01-27T13:10:13Z</dcterms:created>
  <dcterms:modified xsi:type="dcterms:W3CDTF">2026-01-27T14:54:02Z</dcterms:modified>
</cp:coreProperties>
</file>