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Y SUS NOTAS AL 31 DICIEMBRE 2025 Y 2024 CEPARADOS\"/>
    </mc:Choice>
  </mc:AlternateContent>
  <xr:revisionPtr revIDLastSave="0" documentId="13_ncr:1_{C5624EB9-F811-423D-927E-E158797147EF}" xr6:coauthVersionLast="36" xr6:coauthVersionMax="36" xr10:uidLastSave="{00000000-0000-0000-0000-000000000000}"/>
  <bookViews>
    <workbookView xWindow="0" yWindow="0" windowWidth="28800" windowHeight="12105" xr2:uid="{B6D42F3D-003D-44BA-823A-88625AE77AD7}"/>
  </bookViews>
  <sheets>
    <sheet name="Flujo de Efectiv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30" i="1"/>
  <c r="B30" i="1"/>
  <c r="D20" i="1"/>
  <c r="B20" i="1"/>
  <c r="D12" i="1"/>
  <c r="D21" i="1" s="1"/>
  <c r="B11" i="1"/>
  <c r="B12" i="1" s="1"/>
  <c r="B21" i="1" s="1"/>
  <c r="B35" i="1" l="1"/>
  <c r="B37" i="1" s="1"/>
</calcChain>
</file>

<file path=xl/sharedStrings.xml><?xml version="1.0" encoding="utf-8"?>
<sst xmlns="http://schemas.openxmlformats.org/spreadsheetml/2006/main" count="39" uniqueCount="36">
  <si>
    <t>Superintendencia de Seguros</t>
  </si>
  <si>
    <t>Estado de Flujo de Efectivo</t>
  </si>
  <si>
    <t>Del ejercicio terminado al 31 de diciembre de 2025 y 2024</t>
  </si>
  <si>
    <t>(Valores en RD$)</t>
  </si>
  <si>
    <t>Flujo de efectivo procedentes de actividades operativas</t>
  </si>
  <si>
    <t>Cobros por venta de bienes y servicios y arrendamientos</t>
  </si>
  <si>
    <t>Otros cobros</t>
  </si>
  <si>
    <t>TOTAL INGRESO EN OPERACIONES</t>
  </si>
  <si>
    <t>Pagos a otras entidades para financiar sus operaciones (transferencias)</t>
  </si>
  <si>
    <t>Pagos a los trabajadores o en beneficio de ellos</t>
  </si>
  <si>
    <t xml:space="preserve">Pagos por contribuciones a la seguridad social </t>
  </si>
  <si>
    <t>Pagos de pensiones y jubilaciones</t>
  </si>
  <si>
    <t>-</t>
  </si>
  <si>
    <t>Pagos a proveedores</t>
  </si>
  <si>
    <t>Otros pagos</t>
  </si>
  <si>
    <t>Flujos de efectivo netos de las actividades de operación</t>
  </si>
  <si>
    <t>Flujos de efectivo de las actividades de inversión</t>
  </si>
  <si>
    <t>Pagos por adquisición de propiedad, planta y equipo</t>
  </si>
  <si>
    <t>Pagos por adquisición de intangibles y otros activos de largo plazo</t>
  </si>
  <si>
    <t xml:space="preserve">Pagos por conceptos de contratos a futuro, a plazo, opciones o permuta </t>
  </si>
  <si>
    <t>Pagos por costos de construcciones y desarrollos en proceso</t>
  </si>
  <si>
    <t xml:space="preserve">Otros pagos 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</si>
  <si>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</si>
  <si>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</si>
  <si>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</si>
  <si>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</si>
  <si>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</si>
  <si>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</si>
  <si>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Firma del Director Financiero.</t>
  </si>
  <si>
    <t>Firma del Contador.</t>
  </si>
  <si>
    <t xml:space="preserve">Firma del Superintendente. </t>
  </si>
  <si>
    <t>_________________________________________</t>
  </si>
  <si>
    <t>______________________________________</t>
  </si>
  <si>
    <t>Pagos por adquisición de títulos patrimoniales o de deuda y Participación en asociaciones</t>
  </si>
  <si>
    <t xml:space="preserve">Cobros de subvenciones, transferencias, y otras asignaciones </t>
  </si>
  <si>
    <t>Cobros de intereses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</si>
</sst>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u val="singleAccounting"/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6" fillId="0" borderId="0" xfId="1" applyNumberFormat="1" applyFont="1" applyAlignment="1">
      <alignment vertical="center" wrapText="1"/>
    </xf>
    <xf numFmtId="164" fontId="5" fillId="0" borderId="0" xfId="1" applyFont="1" applyAlignment="1"/>
    <xf numFmtId="164" fontId="3" fillId="0" borderId="0" xfId="1" applyFont="1" applyBorder="1"/>
    <xf numFmtId="164" fontId="6" fillId="0" borderId="0" xfId="1" applyFont="1" applyBorder="1" applyAlignment="1">
      <alignment vertical="center" wrapText="1"/>
    </xf>
    <xf numFmtId="0" fontId="3" fillId="0" borderId="0" xfId="0" applyFont="1" applyBorder="1"/>
    <xf numFmtId="164" fontId="6" fillId="0" borderId="0" xfId="1" applyFont="1" applyAlignment="1">
      <alignment vertical="center" wrapText="1"/>
    </xf>
    <xf numFmtId="164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7" fillId="0" borderId="0" xfId="1" applyFont="1" applyBorder="1" applyAlignment="1"/>
    <xf numFmtId="1" fontId="8" fillId="0" borderId="0" xfId="1" applyNumberFormat="1" applyFont="1" applyAlignment="1">
      <alignment vertical="center" wrapText="1"/>
    </xf>
    <xf numFmtId="164" fontId="3" fillId="0" borderId="0" xfId="0" applyNumberFormat="1" applyFont="1" applyBorder="1"/>
    <xf numFmtId="164" fontId="3" fillId="2" borderId="0" xfId="1" applyFont="1" applyFill="1"/>
    <xf numFmtId="164" fontId="6" fillId="0" borderId="0" xfId="1" applyFont="1" applyFill="1" applyBorder="1" applyAlignment="1">
      <alignment vertical="center" wrapText="1"/>
    </xf>
    <xf numFmtId="43" fontId="3" fillId="0" borderId="0" xfId="0" applyNumberFormat="1" applyFont="1"/>
    <xf numFmtId="164" fontId="6" fillId="2" borderId="0" xfId="1" applyFont="1" applyFill="1" applyBorder="1" applyAlignment="1">
      <alignment vertical="center" wrapText="1"/>
    </xf>
    <xf numFmtId="164" fontId="9" fillId="2" borderId="0" xfId="1" applyFont="1" applyFill="1" applyAlignment="1">
      <alignment horizontal="center"/>
    </xf>
    <xf numFmtId="1" fontId="6" fillId="0" borderId="0" xfId="1" applyNumberFormat="1" applyFont="1" applyAlignment="1">
      <alignment horizontal="center" vertical="center" wrapText="1"/>
    </xf>
    <xf numFmtId="43" fontId="3" fillId="0" borderId="0" xfId="0" applyNumberFormat="1" applyFont="1" applyBorder="1"/>
    <xf numFmtId="44" fontId="3" fillId="0" borderId="0" xfId="1" applyNumberFormat="1" applyFont="1"/>
    <xf numFmtId="44" fontId="3" fillId="0" borderId="0" xfId="0" applyNumberFormat="1" applyFont="1"/>
    <xf numFmtId="164" fontId="4" fillId="0" borderId="0" xfId="1" applyFont="1" applyBorder="1" applyAlignment="1">
      <alignment vertical="center" wrapText="1"/>
    </xf>
    <xf numFmtId="164" fontId="10" fillId="0" borderId="0" xfId="1" applyFont="1" applyBorder="1" applyAlignment="1">
      <alignment vertical="center" wrapText="1"/>
    </xf>
    <xf numFmtId="1" fontId="8" fillId="0" borderId="0" xfId="1" applyNumberFormat="1" applyFont="1" applyBorder="1" applyAlignment="1">
      <alignment vertical="center" wrapText="1"/>
    </xf>
    <xf numFmtId="164" fontId="11" fillId="0" borderId="0" xfId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horizontal="right"/>
    </xf>
    <xf numFmtId="164" fontId="6" fillId="0" borderId="0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64" fontId="3" fillId="0" borderId="0" xfId="1" applyFont="1" applyAlignment="1"/>
    <xf numFmtId="164" fontId="6" fillId="0" borderId="0" xfId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0" xfId="1" applyFont="1" applyFill="1" applyAlignment="1">
      <alignment vertical="center" wrapText="1"/>
    </xf>
    <xf numFmtId="164" fontId="6" fillId="2" borderId="1" xfId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4" fillId="2" borderId="1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43" fontId="5" fillId="2" borderId="0" xfId="0" applyNumberFormat="1" applyFont="1" applyFill="1" applyAlignment="1"/>
    <xf numFmtId="164" fontId="6" fillId="0" borderId="1" xfId="1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4" fillId="0" borderId="3" xfId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5F65-F5F4-4F07-9BB4-BD90C703DCDF}">
  <dimension ref="A1:I48"/>
  <sheetViews>
    <sheetView tabSelected="1" topLeftCell="A25" zoomScale="115" zoomScaleNormal="115" workbookViewId="0">
      <selection activeCell="A51" sqref="A51"/>
    </sheetView>
  </sheetViews>
  <sheetFormatPr baseColWidth="10" defaultColWidth="11.42578125" defaultRowHeight="15.75" x14ac:dyDescent="0.25"/>
  <cols>
    <col min="1" max="1" width="63.5703125" style="1" customWidth="1"/>
    <col min="2" max="2" width="21.42578125" style="1" customWidth="1"/>
    <col min="3" max="3" width="2.28515625" style="1" customWidth="1"/>
    <col min="4" max="4" width="20.5703125" style="1" customWidth="1"/>
    <col min="5" max="5" width="19.140625" style="1" bestFit="1" customWidth="1"/>
    <col min="6" max="6" width="19.140625" style="1" customWidth="1"/>
    <col min="7" max="7" width="18.5703125" style="1" bestFit="1" customWidth="1"/>
    <col min="8" max="8" width="24" style="1" customWidth="1"/>
    <col min="9" max="9" width="18.7109375" style="1" customWidth="1"/>
    <col min="10" max="16384" width="11.42578125" style="1"/>
  </cols>
  <sheetData>
    <row r="1" spans="1:9" x14ac:dyDescent="0.25">
      <c r="A1" s="62" t="s">
        <v>0</v>
      </c>
      <c r="B1" s="62"/>
      <c r="C1" s="62"/>
      <c r="D1" s="62"/>
    </row>
    <row r="2" spans="1:9" x14ac:dyDescent="0.25">
      <c r="A2" s="63" t="s">
        <v>1</v>
      </c>
      <c r="B2" s="63"/>
      <c r="C2" s="63"/>
      <c r="D2" s="63"/>
      <c r="F2" s="2"/>
    </row>
    <row r="3" spans="1:9" x14ac:dyDescent="0.25">
      <c r="A3" s="64" t="s">
        <v>2</v>
      </c>
      <c r="B3" s="64"/>
      <c r="C3" s="64"/>
      <c r="D3" s="64"/>
      <c r="F3" s="2"/>
    </row>
    <row r="4" spans="1:9" x14ac:dyDescent="0.25">
      <c r="A4" s="63" t="s">
        <v>3</v>
      </c>
      <c r="B4" s="63"/>
      <c r="C4" s="63"/>
      <c r="D4" s="63"/>
      <c r="F4" s="2"/>
    </row>
    <row r="5" spans="1:9" x14ac:dyDescent="0.25">
      <c r="A5" s="3"/>
      <c r="B5" s="4"/>
      <c r="C5" s="4"/>
      <c r="D5" s="4"/>
      <c r="F5" s="2"/>
    </row>
    <row r="6" spans="1:9" x14ac:dyDescent="0.25">
      <c r="A6" s="5" t="s">
        <v>4</v>
      </c>
      <c r="B6" s="4"/>
      <c r="C6" s="4"/>
      <c r="D6" s="4"/>
      <c r="F6" s="2"/>
    </row>
    <row r="7" spans="1:9" x14ac:dyDescent="0.25">
      <c r="A7" s="4"/>
      <c r="B7" s="6">
        <v>2025</v>
      </c>
      <c r="C7" s="6"/>
      <c r="D7" s="6">
        <v>2024</v>
      </c>
      <c r="F7" s="2"/>
    </row>
    <row r="8" spans="1:9" x14ac:dyDescent="0.25">
      <c r="A8" s="7" t="s">
        <v>5</v>
      </c>
      <c r="B8" s="2">
        <v>33580592.219999999</v>
      </c>
      <c r="C8" s="8"/>
      <c r="D8" s="9">
        <v>43433941.640000001</v>
      </c>
      <c r="E8" s="10"/>
      <c r="F8" s="11"/>
      <c r="G8" s="10"/>
      <c r="H8" s="12"/>
    </row>
    <row r="9" spans="1:9" x14ac:dyDescent="0.25">
      <c r="A9" s="7" t="s">
        <v>34</v>
      </c>
      <c r="B9" s="11">
        <v>662073783.96000004</v>
      </c>
      <c r="C9" s="8"/>
      <c r="D9" s="9">
        <v>689901485.96000004</v>
      </c>
      <c r="E9" s="10"/>
      <c r="F9" s="11"/>
      <c r="G9" s="10"/>
      <c r="H9" s="12"/>
    </row>
    <row r="10" spans="1:9" x14ac:dyDescent="0.25">
      <c r="A10" s="7" t="s">
        <v>35</v>
      </c>
      <c r="B10" s="2">
        <v>1361307.28</v>
      </c>
      <c r="C10" s="8"/>
      <c r="D10" s="13">
        <v>1249275.02</v>
      </c>
      <c r="E10" s="10"/>
      <c r="F10" s="11"/>
      <c r="G10" s="10"/>
      <c r="H10" s="12"/>
    </row>
    <row r="11" spans="1:9" x14ac:dyDescent="0.25">
      <c r="A11" s="7" t="s">
        <v>6</v>
      </c>
      <c r="B11" s="2">
        <f>32486464.78-1361307.28</f>
        <v>31125157.5</v>
      </c>
      <c r="C11" s="8"/>
      <c r="D11" s="9">
        <v>36311055.969999999</v>
      </c>
      <c r="E11" s="12"/>
      <c r="F11" s="14"/>
      <c r="G11" s="12"/>
      <c r="H11" s="12"/>
    </row>
    <row r="12" spans="1:9" ht="20.25" x14ac:dyDescent="0.55000000000000004">
      <c r="A12" s="15" t="s">
        <v>7</v>
      </c>
      <c r="B12" s="16">
        <f>SUM(B8:B11)</f>
        <v>728140840.96000004</v>
      </c>
      <c r="C12" s="17"/>
      <c r="D12" s="16">
        <f>+D8+D9+D10+D11</f>
        <v>770895758.59000003</v>
      </c>
      <c r="E12" s="10"/>
      <c r="F12" s="18"/>
      <c r="G12" s="12"/>
      <c r="H12" s="12"/>
    </row>
    <row r="13" spans="1:9" x14ac:dyDescent="0.25">
      <c r="A13" s="7" t="s">
        <v>8</v>
      </c>
      <c r="B13" s="2">
        <v>-4484500</v>
      </c>
      <c r="C13" s="8"/>
      <c r="D13" s="9">
        <v>-3212372.05</v>
      </c>
      <c r="E13" s="12"/>
      <c r="F13" s="12"/>
      <c r="G13" s="12"/>
      <c r="H13" s="10"/>
    </row>
    <row r="14" spans="1:9" x14ac:dyDescent="0.25">
      <c r="A14" s="7" t="s">
        <v>9</v>
      </c>
      <c r="B14" s="19">
        <v>-498172493.35000002</v>
      </c>
      <c r="C14" s="8"/>
      <c r="D14" s="9">
        <v>-420089573.06999999</v>
      </c>
      <c r="E14" s="18"/>
      <c r="F14" s="20"/>
      <c r="G14" s="18"/>
      <c r="H14" s="10"/>
      <c r="I14" s="21"/>
    </row>
    <row r="15" spans="1:9" x14ac:dyDescent="0.25">
      <c r="A15" s="7" t="s">
        <v>10</v>
      </c>
      <c r="B15" s="19">
        <v>-48701831.560000002</v>
      </c>
      <c r="C15" s="8"/>
      <c r="D15" s="9">
        <v>-46726360.539999999</v>
      </c>
      <c r="E15" s="10"/>
      <c r="F15" s="22"/>
      <c r="G15" s="12"/>
      <c r="H15" s="10"/>
    </row>
    <row r="16" spans="1:9" x14ac:dyDescent="0.25">
      <c r="A16" s="7" t="s">
        <v>11</v>
      </c>
      <c r="B16" s="23" t="s">
        <v>12</v>
      </c>
      <c r="C16" s="24"/>
      <c r="D16" s="23">
        <v>0</v>
      </c>
      <c r="E16" s="25"/>
      <c r="F16" s="22"/>
      <c r="G16" s="10"/>
      <c r="H16" s="10"/>
      <c r="I16" s="26"/>
    </row>
    <row r="17" spans="1:9" x14ac:dyDescent="0.25">
      <c r="A17" s="7" t="s">
        <v>13</v>
      </c>
      <c r="B17" s="19">
        <v>-149708974.47</v>
      </c>
      <c r="C17" s="8"/>
      <c r="D17" s="9">
        <v>-167704481.72</v>
      </c>
      <c r="E17" s="12"/>
      <c r="F17" s="22"/>
      <c r="G17" s="12"/>
      <c r="H17" s="10"/>
      <c r="I17" s="27"/>
    </row>
    <row r="18" spans="1:9" x14ac:dyDescent="0.25">
      <c r="A18" s="7" t="s">
        <v>14</v>
      </c>
      <c r="B18" s="19">
        <v>-599749.28</v>
      </c>
      <c r="C18" s="8"/>
      <c r="D18" s="9">
        <v>-613810.4</v>
      </c>
      <c r="E18" s="12"/>
      <c r="F18" s="22"/>
      <c r="G18" s="12"/>
      <c r="H18" s="25"/>
    </row>
    <row r="19" spans="1:9" x14ac:dyDescent="0.25">
      <c r="A19" s="7"/>
      <c r="B19" s="11"/>
      <c r="C19" s="8"/>
      <c r="D19" s="28"/>
      <c r="E19" s="10"/>
      <c r="F19" s="22"/>
      <c r="G19" s="12"/>
      <c r="H19" s="12"/>
    </row>
    <row r="20" spans="1:9" ht="20.25" x14ac:dyDescent="0.25">
      <c r="A20" s="15" t="s">
        <v>7</v>
      </c>
      <c r="B20" s="29">
        <f>SUM(B13:B19)</f>
        <v>-701667548.66000009</v>
      </c>
      <c r="C20" s="30"/>
      <c r="D20" s="29">
        <f>+D13+D14+D15+D17+D18</f>
        <v>-638346597.77999997</v>
      </c>
      <c r="E20" s="12"/>
      <c r="F20" s="10"/>
      <c r="G20" s="12"/>
      <c r="H20" s="10"/>
    </row>
    <row r="21" spans="1:9" ht="18" x14ac:dyDescent="0.25">
      <c r="A21" s="15" t="s">
        <v>15</v>
      </c>
      <c r="B21" s="31">
        <f>B12+B20</f>
        <v>26473292.299999952</v>
      </c>
      <c r="C21" s="32"/>
      <c r="D21" s="31">
        <f>+D12+D20</f>
        <v>132549160.81000006</v>
      </c>
      <c r="E21" s="10"/>
      <c r="F21" s="12"/>
      <c r="G21" s="12"/>
      <c r="H21" s="12"/>
    </row>
    <row r="22" spans="1:9" x14ac:dyDescent="0.25">
      <c r="A22" s="33"/>
      <c r="B22" s="34"/>
      <c r="C22" s="35"/>
      <c r="D22" s="35"/>
      <c r="E22" s="10"/>
      <c r="F22" s="25"/>
      <c r="G22" s="12"/>
      <c r="H22" s="25"/>
    </row>
    <row r="23" spans="1:9" x14ac:dyDescent="0.25">
      <c r="A23" s="36" t="s">
        <v>16</v>
      </c>
      <c r="B23" s="7"/>
      <c r="C23" s="7"/>
      <c r="D23" s="7"/>
      <c r="E23" s="12"/>
      <c r="F23" s="10"/>
      <c r="G23" s="12"/>
      <c r="H23" s="12"/>
    </row>
    <row r="24" spans="1:9" x14ac:dyDescent="0.25">
      <c r="A24" s="7" t="s">
        <v>17</v>
      </c>
      <c r="B24" s="9">
        <v>-9572929.5199999996</v>
      </c>
      <c r="C24" s="7"/>
      <c r="D24" s="13">
        <v>-7939507.0700000003</v>
      </c>
      <c r="E24" s="37"/>
      <c r="F24" s="38"/>
      <c r="G24" s="12"/>
      <c r="H24" s="12"/>
    </row>
    <row r="25" spans="1:9" x14ac:dyDescent="0.25">
      <c r="A25" s="39" t="s">
        <v>18</v>
      </c>
      <c r="B25" s="40"/>
      <c r="C25" s="7"/>
      <c r="D25" s="13"/>
      <c r="E25" s="12"/>
      <c r="F25" s="10"/>
      <c r="G25" s="12"/>
      <c r="H25" s="12"/>
    </row>
    <row r="26" spans="1:9" ht="31.5" x14ac:dyDescent="0.25">
      <c r="A26" s="39" t="s">
        <v>33</v>
      </c>
      <c r="B26" s="9">
        <v>-1361307.28</v>
      </c>
      <c r="C26" s="7"/>
      <c r="D26" s="9">
        <v>-1249275.02</v>
      </c>
      <c r="E26" s="12"/>
      <c r="F26" s="10"/>
      <c r="G26" s="12"/>
      <c r="H26" s="12"/>
    </row>
    <row r="27" spans="1:9" ht="31.5" x14ac:dyDescent="0.25">
      <c r="A27" s="39" t="s">
        <v>19</v>
      </c>
      <c r="B27" s="41"/>
      <c r="C27" s="42"/>
      <c r="D27" s="43"/>
      <c r="E27" s="12"/>
      <c r="F27" s="18"/>
      <c r="G27" s="12"/>
      <c r="H27" s="12"/>
    </row>
    <row r="28" spans="1:9" x14ac:dyDescent="0.25">
      <c r="A28" s="39" t="s">
        <v>20</v>
      </c>
      <c r="B28" s="44"/>
      <c r="C28" s="7"/>
      <c r="D28" s="44"/>
      <c r="E28" s="12"/>
      <c r="F28" s="12"/>
      <c r="G28" s="12"/>
      <c r="H28" s="12"/>
    </row>
    <row r="29" spans="1:9" x14ac:dyDescent="0.25">
      <c r="A29" s="39" t="s">
        <v>21</v>
      </c>
      <c r="B29" s="45">
        <v>-10240578.41</v>
      </c>
      <c r="C29" s="46"/>
      <c r="D29" s="9">
        <v>-6482491.0899999999</v>
      </c>
      <c r="E29" s="12"/>
      <c r="F29" s="25"/>
      <c r="G29" s="12"/>
      <c r="H29" s="12"/>
    </row>
    <row r="30" spans="1:9" x14ac:dyDescent="0.25">
      <c r="A30" s="36" t="s">
        <v>22</v>
      </c>
      <c r="B30" s="47">
        <f>SUM(B24:B29)</f>
        <v>-21174815.210000001</v>
      </c>
      <c r="C30" s="48"/>
      <c r="D30" s="49">
        <f>+D24+D26+D29</f>
        <v>-15671273.18</v>
      </c>
      <c r="E30" s="25"/>
      <c r="F30" s="25"/>
      <c r="G30" s="12"/>
      <c r="H30" s="12"/>
    </row>
    <row r="31" spans="1:9" x14ac:dyDescent="0.25">
      <c r="A31" s="36" t="s">
        <v>23</v>
      </c>
      <c r="B31" s="50"/>
      <c r="C31" s="7"/>
      <c r="D31" s="7"/>
      <c r="E31" s="12"/>
      <c r="F31" s="12"/>
      <c r="G31" s="12"/>
      <c r="H31" s="12"/>
    </row>
    <row r="32" spans="1:9" x14ac:dyDescent="0.25">
      <c r="A32" s="39" t="s">
        <v>21</v>
      </c>
      <c r="B32" s="45"/>
      <c r="C32" s="7"/>
      <c r="D32" s="51"/>
      <c r="E32" s="12"/>
      <c r="F32" s="12"/>
      <c r="G32" s="12"/>
      <c r="H32" s="12"/>
    </row>
    <row r="33" spans="1:8" ht="18" customHeight="1" x14ac:dyDescent="0.25">
      <c r="A33" s="36" t="s">
        <v>24</v>
      </c>
      <c r="B33" s="52">
        <f>SUM(B31:B32)</f>
        <v>0</v>
      </c>
      <c r="C33" s="53"/>
      <c r="D33" s="54"/>
      <c r="E33" s="12"/>
      <c r="F33" s="12"/>
      <c r="G33" s="12"/>
      <c r="H33" s="12"/>
    </row>
    <row r="34" spans="1:8" ht="19.5" customHeight="1" x14ac:dyDescent="0.25">
      <c r="A34" s="33"/>
      <c r="B34" s="55"/>
      <c r="C34" s="4"/>
      <c r="D34" s="56"/>
      <c r="E34" s="12"/>
      <c r="F34" s="12"/>
      <c r="G34" s="12"/>
      <c r="H34" s="12"/>
    </row>
    <row r="35" spans="1:8" ht="28.5" customHeight="1" x14ac:dyDescent="0.25">
      <c r="A35" s="7" t="s">
        <v>25</v>
      </c>
      <c r="B35" s="28">
        <f>+B21+B30+B33</f>
        <v>5298477.0899999514</v>
      </c>
      <c r="C35" s="28"/>
      <c r="D35" s="28">
        <v>116877887.63</v>
      </c>
      <c r="E35" s="12"/>
      <c r="F35" s="10"/>
      <c r="G35" s="12"/>
      <c r="H35" s="12"/>
    </row>
    <row r="36" spans="1:8" ht="18.75" customHeight="1" x14ac:dyDescent="0.25">
      <c r="A36" s="7" t="s">
        <v>26</v>
      </c>
      <c r="B36" s="11">
        <v>128097975.02</v>
      </c>
      <c r="C36" s="42"/>
      <c r="D36" s="11">
        <v>11220087.390000001</v>
      </c>
      <c r="E36" s="10"/>
      <c r="F36" s="12"/>
      <c r="G36" s="12"/>
      <c r="H36" s="12"/>
    </row>
    <row r="37" spans="1:8" ht="18.75" thickBot="1" x14ac:dyDescent="0.3">
      <c r="A37" s="15" t="s">
        <v>27</v>
      </c>
      <c r="B37" s="57">
        <f>SUM(B34:B36)</f>
        <v>133396452.10999995</v>
      </c>
      <c r="C37" s="58"/>
      <c r="D37" s="57">
        <v>128097975.02</v>
      </c>
      <c r="E37" s="12"/>
      <c r="F37" s="12"/>
      <c r="G37" s="12"/>
      <c r="H37" s="12"/>
    </row>
    <row r="38" spans="1:8" ht="18.75" thickTop="1" x14ac:dyDescent="0.25">
      <c r="A38" s="15"/>
      <c r="B38" s="28"/>
      <c r="C38" s="58"/>
      <c r="D38" s="28"/>
      <c r="E38" s="12"/>
      <c r="F38" s="12"/>
      <c r="G38" s="12"/>
      <c r="H38" s="12"/>
    </row>
    <row r="39" spans="1:8" ht="18" x14ac:dyDescent="0.25">
      <c r="A39" s="15"/>
      <c r="B39" s="31"/>
      <c r="C39" s="58"/>
      <c r="D39" s="31"/>
      <c r="E39" s="12"/>
      <c r="F39" s="12"/>
      <c r="G39" s="12"/>
      <c r="H39" s="12"/>
    </row>
    <row r="40" spans="1:8" x14ac:dyDescent="0.25">
      <c r="A40" s="4"/>
      <c r="B40" s="4"/>
      <c r="C40" s="4"/>
      <c r="D40" s="4"/>
    </row>
    <row r="41" spans="1:8" x14ac:dyDescent="0.25">
      <c r="A41" s="61" t="s">
        <v>31</v>
      </c>
      <c r="B41" s="65" t="s">
        <v>32</v>
      </c>
      <c r="C41" s="65"/>
      <c r="D41" s="65"/>
    </row>
    <row r="42" spans="1:8" ht="18.75" x14ac:dyDescent="0.3">
      <c r="A42" s="61" t="s">
        <v>28</v>
      </c>
      <c r="B42" s="65" t="s">
        <v>29</v>
      </c>
      <c r="C42" s="65"/>
      <c r="D42" s="65"/>
      <c r="E42" s="60"/>
      <c r="F42" s="60"/>
    </row>
    <row r="43" spans="1:8" ht="18.75" x14ac:dyDescent="0.3">
      <c r="A43" s="59"/>
      <c r="B43" s="61"/>
      <c r="C43" s="61"/>
      <c r="D43" s="61"/>
      <c r="E43" s="60"/>
      <c r="F43" s="60"/>
    </row>
    <row r="44" spans="1:8" x14ac:dyDescent="0.25">
      <c r="A44" s="4"/>
      <c r="B44" s="4"/>
      <c r="C44" s="4"/>
      <c r="D44" s="4"/>
    </row>
    <row r="45" spans="1:8" x14ac:dyDescent="0.25">
      <c r="A45" s="4"/>
      <c r="B45" s="4"/>
      <c r="C45" s="4"/>
      <c r="D45" s="4"/>
    </row>
    <row r="46" spans="1:8" x14ac:dyDescent="0.25">
      <c r="A46" s="65" t="s">
        <v>31</v>
      </c>
      <c r="B46" s="65"/>
      <c r="C46" s="65"/>
      <c r="D46" s="65"/>
    </row>
    <row r="47" spans="1:8" x14ac:dyDescent="0.25">
      <c r="A47" s="65" t="s">
        <v>30</v>
      </c>
      <c r="B47" s="65"/>
      <c r="C47" s="65"/>
      <c r="D47" s="65"/>
    </row>
    <row r="48" spans="1:8" x14ac:dyDescent="0.25">
      <c r="A48" s="4"/>
      <c r="B48" s="4"/>
      <c r="C48" s="4"/>
      <c r="D48" s="4"/>
    </row>
  </sheetData>
  <mergeCells count="8">
    <mergeCell ref="B42:D42"/>
    <mergeCell ref="B41:D41"/>
    <mergeCell ref="A47:D47"/>
    <mergeCell ref="A46:D46"/>
    <mergeCell ref="A1:D1"/>
    <mergeCell ref="A2:D2"/>
    <mergeCell ref="A3:D3"/>
    <mergeCell ref="A4:D4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2026-01-27T14:46:34Z</cp:lastPrinted>
  <dcterms:created xsi:type="dcterms:W3CDTF">2026-01-27T13:18:19Z</dcterms:created>
  <dcterms:modified xsi:type="dcterms:W3CDTF">2026-01-27T14:46:39Z</dcterms:modified>
</cp:coreProperties>
</file>