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106" i="5" l="1"/>
  <c r="AA106" i="5"/>
  <c r="X106" i="5"/>
  <c r="L106" i="5"/>
  <c r="I106" i="5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71" i="1"/>
  <c r="M479" i="1"/>
  <c r="M483" i="1"/>
  <c r="M487" i="1"/>
  <c r="M503" i="1"/>
  <c r="L471" i="1"/>
  <c r="L475" i="1"/>
  <c r="L479" i="1"/>
  <c r="L483" i="1"/>
  <c r="L487" i="1"/>
  <c r="L490" i="1"/>
  <c r="L494" i="1"/>
  <c r="L498" i="1"/>
  <c r="L499" i="1"/>
  <c r="L502" i="1"/>
  <c r="L503" i="1"/>
  <c r="K475" i="1"/>
  <c r="K479" i="1"/>
  <c r="K483" i="1"/>
  <c r="K487" i="1"/>
  <c r="K499" i="1"/>
  <c r="J479" i="1"/>
  <c r="J483" i="1"/>
  <c r="J487" i="1"/>
  <c r="J491" i="1"/>
  <c r="J495" i="1"/>
  <c r="J499" i="1"/>
  <c r="I475" i="1"/>
  <c r="I479" i="1"/>
  <c r="I483" i="1"/>
  <c r="I484" i="1"/>
  <c r="I487" i="1"/>
  <c r="I491" i="1"/>
  <c r="I495" i="1"/>
  <c r="I499" i="1"/>
  <c r="I503" i="1"/>
  <c r="H475" i="1"/>
  <c r="H483" i="1"/>
  <c r="H487" i="1"/>
  <c r="H491" i="1"/>
  <c r="H495" i="1"/>
  <c r="H499" i="1"/>
  <c r="H503" i="1"/>
  <c r="G475" i="1"/>
  <c r="G483" i="1"/>
  <c r="G487" i="1"/>
  <c r="G488" i="1"/>
  <c r="G491" i="1"/>
  <c r="G492" i="1"/>
  <c r="G496" i="1"/>
  <c r="G499" i="1"/>
  <c r="G500" i="1"/>
  <c r="G503" i="1"/>
  <c r="F469" i="1"/>
  <c r="F473" i="1"/>
  <c r="F475" i="1"/>
  <c r="F483" i="1"/>
  <c r="F487" i="1"/>
  <c r="F491" i="1"/>
  <c r="F495" i="1"/>
  <c r="F503" i="1"/>
  <c r="E471" i="1"/>
  <c r="E475" i="1"/>
  <c r="E479" i="1"/>
  <c r="E483" i="1"/>
  <c r="E487" i="1"/>
  <c r="E495" i="1"/>
  <c r="E496" i="1"/>
  <c r="E499" i="1"/>
  <c r="E500" i="1"/>
  <c r="E503" i="1"/>
  <c r="E504" i="1"/>
  <c r="D471" i="1"/>
  <c r="D474" i="1"/>
  <c r="D478" i="1"/>
  <c r="D479" i="1"/>
  <c r="D482" i="1"/>
  <c r="D483" i="1"/>
  <c r="D486" i="1"/>
  <c r="D487" i="1"/>
  <c r="D489" i="1"/>
  <c r="D491" i="1"/>
  <c r="D493" i="1"/>
  <c r="D495" i="1"/>
  <c r="D497" i="1"/>
  <c r="D499" i="1"/>
  <c r="D501" i="1"/>
  <c r="D503" i="1"/>
  <c r="M402" i="1"/>
  <c r="M403" i="1"/>
  <c r="M407" i="1"/>
  <c r="M408" i="1"/>
  <c r="M412" i="1"/>
  <c r="M416" i="1"/>
  <c r="M420" i="1"/>
  <c r="M424" i="1"/>
  <c r="M426" i="1"/>
  <c r="M432" i="1"/>
  <c r="L409" i="1"/>
  <c r="L411" i="1"/>
  <c r="L417" i="1"/>
  <c r="L419" i="1"/>
  <c r="L422" i="1"/>
  <c r="L425" i="1"/>
  <c r="L427" i="1"/>
  <c r="L429" i="1"/>
  <c r="L433" i="1"/>
  <c r="L435" i="1"/>
  <c r="K402" i="1"/>
  <c r="K405" i="1"/>
  <c r="K406" i="1"/>
  <c r="K407" i="1"/>
  <c r="K410" i="1"/>
  <c r="K411" i="1"/>
  <c r="K412" i="1"/>
  <c r="K414" i="1"/>
  <c r="K417" i="1"/>
  <c r="K418" i="1"/>
  <c r="K422" i="1"/>
  <c r="K425" i="1"/>
  <c r="K426" i="1"/>
  <c r="K429" i="1"/>
  <c r="K430" i="1"/>
  <c r="K433" i="1"/>
  <c r="K434" i="1"/>
  <c r="K436" i="1"/>
  <c r="K438" i="1"/>
  <c r="K401" i="1"/>
  <c r="J403" i="1"/>
  <c r="J405" i="1"/>
  <c r="J407" i="1"/>
  <c r="J409" i="1"/>
  <c r="J411" i="1"/>
  <c r="J413" i="1"/>
  <c r="J415" i="1"/>
  <c r="J417" i="1"/>
  <c r="J419" i="1"/>
  <c r="J420" i="1"/>
  <c r="J421" i="1"/>
  <c r="J423" i="1"/>
  <c r="J425" i="1"/>
  <c r="J427" i="1"/>
  <c r="J429" i="1"/>
  <c r="J431" i="1"/>
  <c r="J432" i="1"/>
  <c r="J433" i="1"/>
  <c r="J435" i="1"/>
  <c r="J437" i="1"/>
  <c r="J438" i="1"/>
  <c r="J401" i="1"/>
  <c r="I402" i="1"/>
  <c r="I410" i="1"/>
  <c r="I414" i="1"/>
  <c r="I418" i="1"/>
  <c r="I421" i="1"/>
  <c r="I422" i="1"/>
  <c r="I424" i="1"/>
  <c r="I426" i="1"/>
  <c r="I428" i="1"/>
  <c r="H402" i="1"/>
  <c r="H416" i="1"/>
  <c r="H422" i="1"/>
  <c r="H426" i="1"/>
  <c r="H433" i="1"/>
  <c r="H437" i="1"/>
  <c r="H401" i="1"/>
  <c r="G417" i="1"/>
  <c r="G421" i="1"/>
  <c r="G426" i="1"/>
  <c r="F422" i="1"/>
  <c r="F427" i="1"/>
  <c r="E402" i="1"/>
  <c r="E403" i="1"/>
  <c r="E411" i="1"/>
  <c r="E415" i="1"/>
  <c r="E438" i="1"/>
  <c r="AG283" i="5"/>
  <c r="M277" i="1"/>
  <c r="M281" i="1"/>
  <c r="M283" i="1"/>
  <c r="M293" i="1"/>
  <c r="M295" i="1"/>
  <c r="M297" i="1"/>
  <c r="M299" i="1"/>
  <c r="M301" i="1"/>
  <c r="M303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2" i="1"/>
  <c r="H288" i="1"/>
  <c r="H290" i="1"/>
  <c r="H296" i="1"/>
  <c r="H300" i="1"/>
  <c r="H306" i="1"/>
  <c r="R283" i="5"/>
  <c r="G274" i="1"/>
  <c r="G276" i="1"/>
  <c r="G278" i="1"/>
  <c r="G282" i="1"/>
  <c r="G286" i="1"/>
  <c r="G290" i="1"/>
  <c r="G294" i="1"/>
  <c r="G296" i="1"/>
  <c r="G298" i="1"/>
  <c r="G300" i="1"/>
  <c r="G304" i="1"/>
  <c r="G270" i="1"/>
  <c r="E274" i="1"/>
  <c r="E276" i="1"/>
  <c r="E280" i="1"/>
  <c r="E282" i="1"/>
  <c r="E284" i="1"/>
  <c r="E286" i="1"/>
  <c r="E288" i="1"/>
  <c r="E292" i="1"/>
  <c r="E300" i="1"/>
  <c r="E304" i="1"/>
  <c r="D278" i="1"/>
  <c r="D288" i="1"/>
  <c r="D292" i="1"/>
  <c r="D294" i="1"/>
  <c r="D298" i="1"/>
  <c r="D300" i="1"/>
  <c r="D302" i="1"/>
  <c r="D306" i="1"/>
  <c r="B309" i="5"/>
  <c r="M339" i="1"/>
  <c r="M340" i="1"/>
  <c r="M341" i="1"/>
  <c r="M344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4" i="1"/>
  <c r="L346" i="1"/>
  <c r="L354" i="1"/>
  <c r="L356" i="1"/>
  <c r="L358" i="1"/>
  <c r="L359" i="1"/>
  <c r="L362" i="1"/>
  <c r="L366" i="1"/>
  <c r="L370" i="1"/>
  <c r="L372" i="1"/>
  <c r="K351" i="1"/>
  <c r="K353" i="1"/>
  <c r="K355" i="1"/>
  <c r="K356" i="1"/>
  <c r="K357" i="1"/>
  <c r="K359" i="1"/>
  <c r="K361" i="1"/>
  <c r="K363" i="1"/>
  <c r="J349" i="1"/>
  <c r="J357" i="1"/>
  <c r="J359" i="1"/>
  <c r="J363" i="1"/>
  <c r="J368" i="1"/>
  <c r="J372" i="1"/>
  <c r="J373" i="1"/>
  <c r="I342" i="1"/>
  <c r="I346" i="1"/>
  <c r="I347" i="1"/>
  <c r="I349" i="1"/>
  <c r="I353" i="1"/>
  <c r="I355" i="1"/>
  <c r="I359" i="1"/>
  <c r="I361" i="1"/>
  <c r="I363" i="1"/>
  <c r="I371" i="1"/>
  <c r="I372" i="1"/>
  <c r="H338" i="1"/>
  <c r="H340" i="1"/>
  <c r="H350" i="1"/>
  <c r="H356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2" i="1"/>
  <c r="F373" i="1"/>
  <c r="E342" i="1"/>
  <c r="E344" i="1"/>
  <c r="E346" i="1"/>
  <c r="E348" i="1"/>
  <c r="E350" i="1"/>
  <c r="E354" i="1"/>
  <c r="E358" i="1"/>
  <c r="E360" i="1"/>
  <c r="E361" i="1"/>
  <c r="E366" i="1"/>
  <c r="E368" i="1"/>
  <c r="E372" i="1"/>
  <c r="D342" i="1"/>
  <c r="D344" i="1"/>
  <c r="D346" i="1"/>
  <c r="D350" i="1"/>
  <c r="D352" i="1"/>
  <c r="D356" i="1"/>
  <c r="D358" i="1"/>
  <c r="D360" i="1"/>
  <c r="D361" i="1"/>
  <c r="D362" i="1"/>
  <c r="D364" i="1"/>
  <c r="D368" i="1"/>
  <c r="D370" i="1"/>
  <c r="L205" i="1"/>
  <c r="L215" i="1"/>
  <c r="L217" i="1"/>
  <c r="L219" i="1"/>
  <c r="L221" i="1"/>
  <c r="L227" i="1"/>
  <c r="L229" i="1"/>
  <c r="L231" i="1"/>
  <c r="L235" i="1"/>
  <c r="L237" i="1"/>
  <c r="K208" i="1"/>
  <c r="K216" i="1"/>
  <c r="K224" i="1"/>
  <c r="K228" i="1"/>
  <c r="K232" i="1"/>
  <c r="K236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1" i="1"/>
  <c r="G213" i="1"/>
  <c r="G215" i="1"/>
  <c r="G217" i="1"/>
  <c r="G219" i="1"/>
  <c r="G225" i="1"/>
  <c r="G227" i="1"/>
  <c r="G229" i="1"/>
  <c r="G231" i="1"/>
  <c r="G241" i="1"/>
  <c r="L224" i="5"/>
  <c r="I224" i="5"/>
  <c r="D9" i="5"/>
  <c r="E9" i="5"/>
  <c r="G9" i="5"/>
  <c r="H9" i="5"/>
  <c r="J9" i="5"/>
  <c r="K9" i="5"/>
  <c r="M9" i="5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O11" i="5"/>
  <c r="P11" i="5"/>
  <c r="Q11" i="5"/>
  <c r="S11" i="5"/>
  <c r="U11" i="5"/>
  <c r="T11" i="5"/>
  <c r="V11" i="5"/>
  <c r="W11" i="5"/>
  <c r="Y11" i="5"/>
  <c r="AA11" i="5"/>
  <c r="Z11" i="5"/>
  <c r="AB11" i="5"/>
  <c r="AC11" i="5"/>
  <c r="AE11" i="5"/>
  <c r="AF11" i="5"/>
  <c r="AG11" i="5"/>
  <c r="AH11" i="5"/>
  <c r="AI11" i="5"/>
  <c r="D12" i="5"/>
  <c r="E12" i="5"/>
  <c r="G12" i="5"/>
  <c r="H12" i="5"/>
  <c r="J12" i="5"/>
  <c r="K12" i="5"/>
  <c r="M12" i="5"/>
  <c r="N12" i="5"/>
  <c r="P12" i="5"/>
  <c r="R12" i="5"/>
  <c r="Q12" i="5"/>
  <c r="S12" i="5"/>
  <c r="T12" i="5"/>
  <c r="V12" i="5"/>
  <c r="W12" i="5"/>
  <c r="X12" i="5"/>
  <c r="Y12" i="5"/>
  <c r="Z12" i="5"/>
  <c r="AB12" i="5"/>
  <c r="AC12" i="5"/>
  <c r="AD12" i="5"/>
  <c r="AE12" i="5"/>
  <c r="AF12" i="5"/>
  <c r="AH12" i="5"/>
  <c r="AJ12" i="5"/>
  <c r="AI12" i="5"/>
  <c r="D13" i="5"/>
  <c r="E13" i="5"/>
  <c r="G13" i="5"/>
  <c r="H13" i="5"/>
  <c r="J13" i="5"/>
  <c r="K13" i="5"/>
  <c r="M13" i="5"/>
  <c r="O13" i="5"/>
  <c r="N13" i="5"/>
  <c r="P13" i="5"/>
  <c r="Q13" i="5"/>
  <c r="S13" i="5"/>
  <c r="T13" i="5"/>
  <c r="U13" i="5"/>
  <c r="V13" i="5"/>
  <c r="W13" i="5"/>
  <c r="Y13" i="5"/>
  <c r="Z13" i="5"/>
  <c r="AA13" i="5"/>
  <c r="AB13" i="5"/>
  <c r="AC13" i="5"/>
  <c r="AE13" i="5"/>
  <c r="AF13" i="5"/>
  <c r="AG13" i="5"/>
  <c r="AH13" i="5"/>
  <c r="AI13" i="5"/>
  <c r="D14" i="5"/>
  <c r="E14" i="5"/>
  <c r="G14" i="5"/>
  <c r="H14" i="5"/>
  <c r="J14" i="5"/>
  <c r="L14" i="5"/>
  <c r="K14" i="5"/>
  <c r="M14" i="5"/>
  <c r="N14" i="5"/>
  <c r="P14" i="5"/>
  <c r="R14" i="5"/>
  <c r="Q14" i="5"/>
  <c r="S14" i="5"/>
  <c r="T14" i="5"/>
  <c r="V14" i="5"/>
  <c r="W14" i="5"/>
  <c r="X14" i="5"/>
  <c r="Y14" i="5"/>
  <c r="Z14" i="5"/>
  <c r="AB14" i="5"/>
  <c r="AC14" i="5"/>
  <c r="AD14" i="5"/>
  <c r="AE14" i="5"/>
  <c r="AF14" i="5"/>
  <c r="AH14" i="5"/>
  <c r="AJ14" i="5"/>
  <c r="AI14" i="5"/>
  <c r="D15" i="5"/>
  <c r="E15" i="5"/>
  <c r="G15" i="5"/>
  <c r="H15" i="5"/>
  <c r="J15" i="5"/>
  <c r="K15" i="5"/>
  <c r="M15" i="5"/>
  <c r="N15" i="5"/>
  <c r="O15" i="5"/>
  <c r="P15" i="5"/>
  <c r="Q15" i="5"/>
  <c r="S15" i="5"/>
  <c r="T15" i="5"/>
  <c r="V15" i="5"/>
  <c r="W15" i="5"/>
  <c r="Y15" i="5"/>
  <c r="Z15" i="5"/>
  <c r="AA15" i="5"/>
  <c r="AB15" i="5"/>
  <c r="AC15" i="5"/>
  <c r="AE15" i="5"/>
  <c r="AF15" i="5"/>
  <c r="AH15" i="5"/>
  <c r="AI15" i="5"/>
  <c r="D16" i="5"/>
  <c r="E16" i="5"/>
  <c r="G16" i="5"/>
  <c r="H16" i="5"/>
  <c r="J16" i="5"/>
  <c r="L16" i="5"/>
  <c r="K16" i="5"/>
  <c r="M16" i="5"/>
  <c r="N16" i="5"/>
  <c r="P16" i="5"/>
  <c r="Q16" i="5"/>
  <c r="S16" i="5"/>
  <c r="T16" i="5"/>
  <c r="V16" i="5"/>
  <c r="W16" i="5"/>
  <c r="X16" i="5"/>
  <c r="Y16" i="5"/>
  <c r="Z16" i="5"/>
  <c r="AB16" i="5"/>
  <c r="AC16" i="5"/>
  <c r="AD16" i="5"/>
  <c r="AE16" i="5"/>
  <c r="AF16" i="5"/>
  <c r="AH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T17" i="5"/>
  <c r="U17" i="5"/>
  <c r="V17" i="5"/>
  <c r="W17" i="5"/>
  <c r="Y17" i="5"/>
  <c r="Z17" i="5"/>
  <c r="AA17" i="5"/>
  <c r="AB17" i="5"/>
  <c r="AC17" i="5"/>
  <c r="AE17" i="5"/>
  <c r="AF17" i="5"/>
  <c r="AH17" i="5"/>
  <c r="AI17" i="5"/>
  <c r="D18" i="5"/>
  <c r="E18" i="5"/>
  <c r="G18" i="5"/>
  <c r="H18" i="5"/>
  <c r="J18" i="5"/>
  <c r="L18" i="5"/>
  <c r="K18" i="5"/>
  <c r="M18" i="5"/>
  <c r="N18" i="5"/>
  <c r="P18" i="5"/>
  <c r="Q18" i="5"/>
  <c r="S18" i="5"/>
  <c r="T18" i="5"/>
  <c r="V18" i="5"/>
  <c r="W18" i="5"/>
  <c r="X18" i="5"/>
  <c r="Y18" i="5"/>
  <c r="Z18" i="5"/>
  <c r="AB18" i="5"/>
  <c r="AC18" i="5"/>
  <c r="AD18" i="5"/>
  <c r="AE18" i="5"/>
  <c r="AF18" i="5"/>
  <c r="AH18" i="5"/>
  <c r="AI18" i="5"/>
  <c r="D19" i="5"/>
  <c r="E19" i="5"/>
  <c r="G19" i="5"/>
  <c r="H19" i="5"/>
  <c r="J19" i="5"/>
  <c r="K19" i="5"/>
  <c r="M19" i="5"/>
  <c r="O19" i="5"/>
  <c r="N19" i="5"/>
  <c r="P19" i="5"/>
  <c r="Q19" i="5"/>
  <c r="S19" i="5"/>
  <c r="T19" i="5"/>
  <c r="U19" i="5"/>
  <c r="V19" i="5"/>
  <c r="W19" i="5"/>
  <c r="Y19" i="5"/>
  <c r="Z19" i="5"/>
  <c r="AA19" i="5"/>
  <c r="AB19" i="5"/>
  <c r="AC19" i="5"/>
  <c r="AE19" i="5"/>
  <c r="AG19" i="5"/>
  <c r="AF19" i="5"/>
  <c r="AH19" i="5"/>
  <c r="AI19" i="5"/>
  <c r="D20" i="5"/>
  <c r="E20" i="5"/>
  <c r="G20" i="5"/>
  <c r="H20" i="5"/>
  <c r="J20" i="5"/>
  <c r="K20" i="5"/>
  <c r="M20" i="5"/>
  <c r="N20" i="5"/>
  <c r="P20" i="5"/>
  <c r="R20" i="5"/>
  <c r="Q20" i="5"/>
  <c r="S20" i="5"/>
  <c r="T20" i="5"/>
  <c r="V20" i="5"/>
  <c r="W20" i="5"/>
  <c r="X20" i="5"/>
  <c r="Y20" i="5"/>
  <c r="Z20" i="5"/>
  <c r="AB20" i="5"/>
  <c r="AC20" i="5"/>
  <c r="AD20" i="5"/>
  <c r="AE20" i="5"/>
  <c r="AF20" i="5"/>
  <c r="AH20" i="5"/>
  <c r="AI20" i="5"/>
  <c r="D21" i="5"/>
  <c r="E21" i="5"/>
  <c r="G21" i="5"/>
  <c r="I21" i="5"/>
  <c r="H21" i="5"/>
  <c r="J21" i="5"/>
  <c r="K21" i="5"/>
  <c r="M21" i="5"/>
  <c r="N21" i="5"/>
  <c r="O21" i="5"/>
  <c r="P21" i="5"/>
  <c r="Q21" i="5"/>
  <c r="S21" i="5"/>
  <c r="T21" i="5"/>
  <c r="U21" i="5"/>
  <c r="V21" i="5"/>
  <c r="W21" i="5"/>
  <c r="Y21" i="5"/>
  <c r="AA21" i="5"/>
  <c r="Z21" i="5"/>
  <c r="AB21" i="5"/>
  <c r="AC21" i="5"/>
  <c r="AE21" i="5"/>
  <c r="AG21" i="5"/>
  <c r="AF21" i="5"/>
  <c r="AH21" i="5"/>
  <c r="AI21" i="5"/>
  <c r="D22" i="5"/>
  <c r="E22" i="5"/>
  <c r="G22" i="5"/>
  <c r="H22" i="5"/>
  <c r="J22" i="5"/>
  <c r="K22" i="5"/>
  <c r="L22" i="5"/>
  <c r="M22" i="5"/>
  <c r="N22" i="5"/>
  <c r="P22" i="5"/>
  <c r="Q22" i="5"/>
  <c r="R22" i="5"/>
  <c r="S22" i="5"/>
  <c r="T22" i="5"/>
  <c r="V22" i="5"/>
  <c r="W22" i="5"/>
  <c r="Y22" i="5"/>
  <c r="Z22" i="5"/>
  <c r="AB22" i="5"/>
  <c r="AD22" i="5"/>
  <c r="AC22" i="5"/>
  <c r="AE22" i="5"/>
  <c r="AF22" i="5"/>
  <c r="AH22" i="5"/>
  <c r="AI22" i="5"/>
  <c r="AJ22" i="5"/>
  <c r="D23" i="5"/>
  <c r="E23" i="5"/>
  <c r="G23" i="5"/>
  <c r="H23" i="5"/>
  <c r="J23" i="5"/>
  <c r="K23" i="5"/>
  <c r="M23" i="5"/>
  <c r="N23" i="5"/>
  <c r="O23" i="5"/>
  <c r="P23" i="5"/>
  <c r="Q23" i="5"/>
  <c r="S23" i="5"/>
  <c r="U23" i="5"/>
  <c r="T23" i="5"/>
  <c r="V23" i="5"/>
  <c r="W23" i="5"/>
  <c r="Y23" i="5"/>
  <c r="AA23" i="5"/>
  <c r="Z23" i="5"/>
  <c r="AB23" i="5"/>
  <c r="AC23" i="5"/>
  <c r="AE23" i="5"/>
  <c r="AF23" i="5"/>
  <c r="AG23" i="5"/>
  <c r="AH23" i="5"/>
  <c r="AI23" i="5"/>
  <c r="D24" i="5"/>
  <c r="E24" i="5"/>
  <c r="G24" i="5"/>
  <c r="H24" i="5"/>
  <c r="J24" i="5"/>
  <c r="K24" i="5"/>
  <c r="L24" i="5"/>
  <c r="M24" i="5"/>
  <c r="N24" i="5"/>
  <c r="P24" i="5"/>
  <c r="Q24" i="5"/>
  <c r="S24" i="5"/>
  <c r="T24" i="5"/>
  <c r="V24" i="5"/>
  <c r="W24" i="5"/>
  <c r="Y24" i="5"/>
  <c r="Z24" i="5"/>
  <c r="AB24" i="5"/>
  <c r="AD24" i="5"/>
  <c r="AC24" i="5"/>
  <c r="AE24" i="5"/>
  <c r="AF24" i="5"/>
  <c r="AH24" i="5"/>
  <c r="AI24" i="5"/>
  <c r="AJ24" i="5"/>
  <c r="D25" i="5"/>
  <c r="E25" i="5"/>
  <c r="G25" i="5"/>
  <c r="H25" i="5"/>
  <c r="J25" i="5"/>
  <c r="K25" i="5"/>
  <c r="M25" i="5"/>
  <c r="N25" i="5"/>
  <c r="O25" i="5"/>
  <c r="P25" i="5"/>
  <c r="Q25" i="5"/>
  <c r="S25" i="5"/>
  <c r="U25" i="5"/>
  <c r="T25" i="5"/>
  <c r="V25" i="5"/>
  <c r="W25" i="5"/>
  <c r="Y25" i="5"/>
  <c r="AA25" i="5"/>
  <c r="Z25" i="5"/>
  <c r="AB25" i="5"/>
  <c r="AC25" i="5"/>
  <c r="AE25" i="5"/>
  <c r="AF25" i="5"/>
  <c r="AG25" i="5"/>
  <c r="AH25" i="5"/>
  <c r="AI25" i="5"/>
  <c r="D26" i="5"/>
  <c r="E26" i="5"/>
  <c r="G26" i="5"/>
  <c r="H26" i="5"/>
  <c r="J26" i="5"/>
  <c r="K26" i="5"/>
  <c r="L26" i="5"/>
  <c r="M26" i="5"/>
  <c r="N26" i="5"/>
  <c r="P26" i="5"/>
  <c r="Q26" i="5"/>
  <c r="S26" i="5"/>
  <c r="T26" i="5"/>
  <c r="V26" i="5"/>
  <c r="X26" i="5"/>
  <c r="W26" i="5"/>
  <c r="Y26" i="5"/>
  <c r="Z26" i="5"/>
  <c r="AB26" i="5"/>
  <c r="AC26" i="5"/>
  <c r="AD26" i="5"/>
  <c r="AE26" i="5"/>
  <c r="AF26" i="5"/>
  <c r="AH26" i="5"/>
  <c r="AI26" i="5"/>
  <c r="AJ26" i="5"/>
  <c r="D27" i="5"/>
  <c r="E27" i="5"/>
  <c r="G27" i="5"/>
  <c r="H27" i="5"/>
  <c r="J27" i="5"/>
  <c r="K27" i="5"/>
  <c r="M27" i="5"/>
  <c r="O27" i="5"/>
  <c r="N27" i="5"/>
  <c r="P27" i="5"/>
  <c r="Q27" i="5"/>
  <c r="S27" i="5"/>
  <c r="U27" i="5"/>
  <c r="T27" i="5"/>
  <c r="V27" i="5"/>
  <c r="W27" i="5"/>
  <c r="Y27" i="5"/>
  <c r="Z27" i="5"/>
  <c r="AA27" i="5"/>
  <c r="AB27" i="5"/>
  <c r="AC27" i="5"/>
  <c r="AE27" i="5"/>
  <c r="AF27" i="5"/>
  <c r="AG27" i="5"/>
  <c r="AH27" i="5"/>
  <c r="AI27" i="5"/>
  <c r="D28" i="5"/>
  <c r="E28" i="5"/>
  <c r="G28" i="5"/>
  <c r="H28" i="5"/>
  <c r="J28" i="5"/>
  <c r="K28" i="5"/>
  <c r="M28" i="5"/>
  <c r="N28" i="5"/>
  <c r="P28" i="5"/>
  <c r="R28" i="5"/>
  <c r="Q28" i="5"/>
  <c r="S28" i="5"/>
  <c r="T28" i="5"/>
  <c r="V28" i="5"/>
  <c r="W28" i="5"/>
  <c r="X28" i="5"/>
  <c r="Y28" i="5"/>
  <c r="Z28" i="5"/>
  <c r="AB28" i="5"/>
  <c r="AC28" i="5"/>
  <c r="AD28" i="5"/>
  <c r="AE28" i="5"/>
  <c r="AF28" i="5"/>
  <c r="AH28" i="5"/>
  <c r="AJ28" i="5"/>
  <c r="AI28" i="5"/>
  <c r="D29" i="5"/>
  <c r="E29" i="5"/>
  <c r="G29" i="5"/>
  <c r="H29" i="5"/>
  <c r="J29" i="5"/>
  <c r="K29" i="5"/>
  <c r="M29" i="5"/>
  <c r="O29" i="5"/>
  <c r="N29" i="5"/>
  <c r="P29" i="5"/>
  <c r="Q29" i="5"/>
  <c r="S29" i="5"/>
  <c r="T29" i="5"/>
  <c r="U29" i="5"/>
  <c r="V29" i="5"/>
  <c r="W29" i="5"/>
  <c r="Y29" i="5"/>
  <c r="Z29" i="5"/>
  <c r="AA29" i="5"/>
  <c r="AB29" i="5"/>
  <c r="AC29" i="5"/>
  <c r="AE29" i="5"/>
  <c r="AF29" i="5"/>
  <c r="AH29" i="5"/>
  <c r="AI29" i="5"/>
  <c r="D30" i="5"/>
  <c r="E30" i="5"/>
  <c r="G30" i="5"/>
  <c r="H30" i="5"/>
  <c r="J30" i="5"/>
  <c r="L30" i="5"/>
  <c r="K30" i="5"/>
  <c r="M30" i="5"/>
  <c r="N30" i="5"/>
  <c r="P30" i="5"/>
  <c r="Q30" i="5"/>
  <c r="R30" i="5"/>
  <c r="S30" i="5"/>
  <c r="T30" i="5"/>
  <c r="V30" i="5"/>
  <c r="W30" i="5"/>
  <c r="X30" i="5"/>
  <c r="Y30" i="5"/>
  <c r="Z30" i="5"/>
  <c r="AB30" i="5"/>
  <c r="AD30" i="5"/>
  <c r="AC30" i="5"/>
  <c r="AE30" i="5"/>
  <c r="AF30" i="5"/>
  <c r="AH30" i="5"/>
  <c r="AJ30" i="5"/>
  <c r="AI30" i="5"/>
  <c r="D31" i="5"/>
  <c r="E31" i="5"/>
  <c r="G31" i="5"/>
  <c r="H31" i="5"/>
  <c r="J31" i="5"/>
  <c r="K31" i="5"/>
  <c r="M31" i="5"/>
  <c r="N31" i="5"/>
  <c r="O31" i="5"/>
  <c r="P31" i="5"/>
  <c r="Q31" i="5"/>
  <c r="S31" i="5"/>
  <c r="T31" i="5"/>
  <c r="U31" i="5"/>
  <c r="V31" i="5"/>
  <c r="W31" i="5"/>
  <c r="Y31" i="5"/>
  <c r="Z31" i="5"/>
  <c r="AB31" i="5"/>
  <c r="AC31" i="5"/>
  <c r="AE31" i="5"/>
  <c r="AG31" i="5"/>
  <c r="AF31" i="5"/>
  <c r="AH31" i="5"/>
  <c r="AI31" i="5"/>
  <c r="D32" i="5"/>
  <c r="E32" i="5"/>
  <c r="G32" i="5"/>
  <c r="H32" i="5"/>
  <c r="J32" i="5"/>
  <c r="K32" i="5"/>
  <c r="L32" i="5"/>
  <c r="M32" i="5"/>
  <c r="N32" i="5"/>
  <c r="P32" i="5"/>
  <c r="Q32" i="5"/>
  <c r="R32" i="5"/>
  <c r="S32" i="5"/>
  <c r="T32" i="5"/>
  <c r="V32" i="5"/>
  <c r="X32" i="5"/>
  <c r="W32" i="5"/>
  <c r="Y32" i="5"/>
  <c r="Z32" i="5"/>
  <c r="AB32" i="5"/>
  <c r="AD32" i="5"/>
  <c r="AC32" i="5"/>
  <c r="AE32" i="5"/>
  <c r="AF32" i="5"/>
  <c r="AH32" i="5"/>
  <c r="AI32" i="5"/>
  <c r="AJ32" i="5"/>
  <c r="D33" i="5"/>
  <c r="E33" i="5"/>
  <c r="G33" i="5"/>
  <c r="H33" i="5"/>
  <c r="J33" i="5"/>
  <c r="K33" i="5"/>
  <c r="M33" i="5"/>
  <c r="N33" i="5"/>
  <c r="O33" i="5"/>
  <c r="P33" i="5"/>
  <c r="Q33" i="5"/>
  <c r="S33" i="5"/>
  <c r="T33" i="5"/>
  <c r="V33" i="5"/>
  <c r="W33" i="5"/>
  <c r="Y33" i="5"/>
  <c r="AA33" i="5"/>
  <c r="Z33" i="5"/>
  <c r="AB33" i="5"/>
  <c r="AC33" i="5"/>
  <c r="AE33" i="5"/>
  <c r="AF33" i="5"/>
  <c r="AG33" i="5"/>
  <c r="AH33" i="5"/>
  <c r="AI33" i="5"/>
  <c r="D34" i="5"/>
  <c r="E34" i="5"/>
  <c r="G34" i="5"/>
  <c r="H34" i="5"/>
  <c r="J34" i="5"/>
  <c r="K34" i="5"/>
  <c r="L34" i="5"/>
  <c r="M34" i="5"/>
  <c r="N34" i="5"/>
  <c r="P34" i="5"/>
  <c r="R34" i="5"/>
  <c r="Q34" i="5"/>
  <c r="S34" i="5"/>
  <c r="T34" i="5"/>
  <c r="V34" i="5"/>
  <c r="X34" i="5"/>
  <c r="W34" i="5"/>
  <c r="Y34" i="5"/>
  <c r="Z34" i="5"/>
  <c r="AB34" i="5"/>
  <c r="AC34" i="5"/>
  <c r="AD34" i="5"/>
  <c r="AE34" i="5"/>
  <c r="AF34" i="5"/>
  <c r="AH34" i="5"/>
  <c r="AI34" i="5"/>
  <c r="AJ34" i="5"/>
  <c r="D35" i="5"/>
  <c r="E35" i="5"/>
  <c r="G35" i="5"/>
  <c r="H35" i="5"/>
  <c r="J35" i="5"/>
  <c r="K35" i="5"/>
  <c r="M35" i="5"/>
  <c r="N35" i="5"/>
  <c r="P35" i="5"/>
  <c r="Q35" i="5"/>
  <c r="S35" i="5"/>
  <c r="U35" i="5"/>
  <c r="T35" i="5"/>
  <c r="V35" i="5"/>
  <c r="W35" i="5"/>
  <c r="Y35" i="5"/>
  <c r="Z35" i="5"/>
  <c r="AA35" i="5"/>
  <c r="AB35" i="5"/>
  <c r="AC35" i="5"/>
  <c r="AE35" i="5"/>
  <c r="AF35" i="5"/>
  <c r="AG35" i="5"/>
  <c r="AH35" i="5"/>
  <c r="AI35" i="5"/>
  <c r="D36" i="5"/>
  <c r="E36" i="5"/>
  <c r="G36" i="5"/>
  <c r="H36" i="5"/>
  <c r="J36" i="5"/>
  <c r="L36" i="5"/>
  <c r="K36" i="5"/>
  <c r="M36" i="5"/>
  <c r="N36" i="5"/>
  <c r="P36" i="5"/>
  <c r="R36" i="5"/>
  <c r="Q36" i="5"/>
  <c r="S36" i="5"/>
  <c r="T36" i="5"/>
  <c r="V36" i="5"/>
  <c r="W36" i="5"/>
  <c r="X36" i="5"/>
  <c r="Y36" i="5"/>
  <c r="Z36" i="5"/>
  <c r="AB36" i="5"/>
  <c r="AC36" i="5"/>
  <c r="AD36" i="5"/>
  <c r="AE36" i="5"/>
  <c r="AF36" i="5"/>
  <c r="AH36" i="5"/>
  <c r="AI36" i="5"/>
  <c r="D37" i="5"/>
  <c r="E37" i="5"/>
  <c r="G37" i="5"/>
  <c r="H37" i="5"/>
  <c r="J37" i="5"/>
  <c r="K37" i="5"/>
  <c r="M37" i="5"/>
  <c r="O37" i="5"/>
  <c r="N37" i="5"/>
  <c r="P37" i="5"/>
  <c r="Q37" i="5"/>
  <c r="S37" i="5"/>
  <c r="T37" i="5"/>
  <c r="U37" i="5"/>
  <c r="V37" i="5"/>
  <c r="W37" i="5"/>
  <c r="Y37" i="5"/>
  <c r="Z37" i="5"/>
  <c r="AA37" i="5"/>
  <c r="AB37" i="5"/>
  <c r="AC37" i="5"/>
  <c r="AE37" i="5"/>
  <c r="AG37" i="5"/>
  <c r="AF37" i="5"/>
  <c r="AH37" i="5"/>
  <c r="AI37" i="5"/>
  <c r="D38" i="5"/>
  <c r="E38" i="5"/>
  <c r="G38" i="5"/>
  <c r="H38" i="5"/>
  <c r="J38" i="5"/>
  <c r="L38" i="5"/>
  <c r="K38" i="5"/>
  <c r="M38" i="5"/>
  <c r="N38" i="5"/>
  <c r="P38" i="5"/>
  <c r="Q38" i="5"/>
  <c r="R38" i="5"/>
  <c r="S38" i="5"/>
  <c r="T38" i="5"/>
  <c r="V38" i="5"/>
  <c r="W38" i="5"/>
  <c r="X38" i="5"/>
  <c r="Y38" i="5"/>
  <c r="Z38" i="5"/>
  <c r="AB38" i="5"/>
  <c r="AC38" i="5"/>
  <c r="AE38" i="5"/>
  <c r="AF38" i="5"/>
  <c r="AH38" i="5"/>
  <c r="AJ38" i="5"/>
  <c r="AI38" i="5"/>
  <c r="D39" i="5"/>
  <c r="E39" i="5"/>
  <c r="G39" i="5"/>
  <c r="H39" i="5"/>
  <c r="J39" i="5"/>
  <c r="K39" i="5"/>
  <c r="M39" i="5"/>
  <c r="N39" i="5"/>
  <c r="O39" i="5"/>
  <c r="P39" i="5"/>
  <c r="Q39" i="5"/>
  <c r="S39" i="5"/>
  <c r="T39" i="5"/>
  <c r="U39" i="5"/>
  <c r="V39" i="5"/>
  <c r="W39" i="5"/>
  <c r="Y39" i="5"/>
  <c r="AA39" i="5"/>
  <c r="Z39" i="5"/>
  <c r="AB39" i="5"/>
  <c r="AC39" i="5"/>
  <c r="AE39" i="5"/>
  <c r="AG39" i="5"/>
  <c r="AF39" i="5"/>
  <c r="AH39" i="5"/>
  <c r="AI39" i="5"/>
  <c r="D40" i="5"/>
  <c r="E40" i="5"/>
  <c r="G40" i="5"/>
  <c r="H40" i="5"/>
  <c r="J40" i="5"/>
  <c r="K40" i="5"/>
  <c r="L40" i="5"/>
  <c r="M40" i="5"/>
  <c r="N40" i="5"/>
  <c r="P40" i="5"/>
  <c r="Q40" i="5"/>
  <c r="R40" i="5"/>
  <c r="S40" i="5"/>
  <c r="T40" i="5"/>
  <c r="V40" i="5"/>
  <c r="W40" i="5"/>
  <c r="Y40" i="5"/>
  <c r="Z40" i="5"/>
  <c r="AB40" i="5"/>
  <c r="AD40" i="5"/>
  <c r="AC40" i="5"/>
  <c r="AE40" i="5"/>
  <c r="AF40" i="5"/>
  <c r="AH40" i="5"/>
  <c r="AI40" i="5"/>
  <c r="AJ40" i="5"/>
  <c r="D41" i="5"/>
  <c r="E41" i="5"/>
  <c r="G41" i="5"/>
  <c r="H41" i="5"/>
  <c r="I41" i="5"/>
  <c r="J41" i="5"/>
  <c r="K41" i="5"/>
  <c r="M41" i="5"/>
  <c r="O41" i="5"/>
  <c r="N41" i="5"/>
  <c r="P41" i="5"/>
  <c r="Q41" i="5"/>
  <c r="S41" i="5"/>
  <c r="U41" i="5"/>
  <c r="T41" i="5"/>
  <c r="V41" i="5"/>
  <c r="W41" i="5"/>
  <c r="Y41" i="5"/>
  <c r="Z41" i="5"/>
  <c r="AA41" i="5"/>
  <c r="AB41" i="5"/>
  <c r="AC41" i="5"/>
  <c r="AE41" i="5"/>
  <c r="AF41" i="5"/>
  <c r="AG41" i="5"/>
  <c r="AH41" i="5"/>
  <c r="AI41" i="5"/>
  <c r="D42" i="5"/>
  <c r="E42" i="5"/>
  <c r="G42" i="5"/>
  <c r="H42" i="5"/>
  <c r="J42" i="5"/>
  <c r="L42" i="5"/>
  <c r="K42" i="5"/>
  <c r="M42" i="5"/>
  <c r="N42" i="5"/>
  <c r="P42" i="5"/>
  <c r="Q42" i="5"/>
  <c r="R42" i="5"/>
  <c r="S42" i="5"/>
  <c r="T42" i="5"/>
  <c r="V42" i="5"/>
  <c r="W42" i="5"/>
  <c r="X42" i="5"/>
  <c r="Y42" i="5"/>
  <c r="Z42" i="5"/>
  <c r="AB42" i="5"/>
  <c r="AD42" i="5"/>
  <c r="AC42" i="5"/>
  <c r="AE42" i="5"/>
  <c r="AF42" i="5"/>
  <c r="AH42" i="5"/>
  <c r="AJ42" i="5"/>
  <c r="AI42" i="5"/>
  <c r="D43" i="5"/>
  <c r="E43" i="5"/>
  <c r="G43" i="5"/>
  <c r="H43" i="5"/>
  <c r="I43" i="5"/>
  <c r="J43" i="5"/>
  <c r="K43" i="5"/>
  <c r="M43" i="5"/>
  <c r="N43" i="5"/>
  <c r="O43" i="5"/>
  <c r="P43" i="5"/>
  <c r="Q43" i="5"/>
  <c r="S43" i="5"/>
  <c r="T43" i="5"/>
  <c r="V43" i="5"/>
  <c r="W43" i="5"/>
  <c r="Y43" i="5"/>
  <c r="AA43" i="5"/>
  <c r="Z43" i="5"/>
  <c r="AB43" i="5"/>
  <c r="AC43" i="5"/>
  <c r="AE43" i="5"/>
  <c r="AF43" i="5"/>
  <c r="AG43" i="5"/>
  <c r="AH43" i="5"/>
  <c r="AI43" i="5"/>
  <c r="D44" i="5"/>
  <c r="E44" i="5"/>
  <c r="G44" i="5"/>
  <c r="H44" i="5"/>
  <c r="J44" i="5"/>
  <c r="K44" i="5"/>
  <c r="L44" i="5"/>
  <c r="M44" i="5"/>
  <c r="N44" i="5"/>
  <c r="P44" i="5"/>
  <c r="R44" i="5"/>
  <c r="Q44" i="5"/>
  <c r="S44" i="5"/>
  <c r="T44" i="5"/>
  <c r="V44" i="5"/>
  <c r="X44" i="5"/>
  <c r="W44" i="5"/>
  <c r="Y44" i="5"/>
  <c r="Z44" i="5"/>
  <c r="AB44" i="5"/>
  <c r="AC44" i="5"/>
  <c r="AD44" i="5"/>
  <c r="AE44" i="5"/>
  <c r="AF44" i="5"/>
  <c r="AH44" i="5"/>
  <c r="AI44" i="5"/>
  <c r="AJ44" i="5"/>
  <c r="D45" i="5"/>
  <c r="E45" i="5"/>
  <c r="G45" i="5"/>
  <c r="H45" i="5"/>
  <c r="J45" i="5"/>
  <c r="K45" i="5"/>
  <c r="M45" i="5"/>
  <c r="N45" i="5"/>
  <c r="P45" i="5"/>
  <c r="Q45" i="5"/>
  <c r="S45" i="5"/>
  <c r="U45" i="5"/>
  <c r="T45" i="5"/>
  <c r="V45" i="5"/>
  <c r="W45" i="5"/>
  <c r="Y45" i="5"/>
  <c r="Z45" i="5"/>
  <c r="AA45" i="5"/>
  <c r="AB45" i="5"/>
  <c r="AC45" i="5"/>
  <c r="AE45" i="5"/>
  <c r="AF45" i="5"/>
  <c r="AG45" i="5"/>
  <c r="AH45" i="5"/>
  <c r="AI45" i="5"/>
  <c r="D46" i="5"/>
  <c r="E46" i="5"/>
  <c r="G46" i="5"/>
  <c r="H46" i="5"/>
  <c r="J46" i="5"/>
  <c r="L46" i="5"/>
  <c r="K46" i="5"/>
  <c r="M46" i="5"/>
  <c r="N46" i="5"/>
  <c r="P46" i="5"/>
  <c r="R46" i="5"/>
  <c r="Q46" i="5"/>
  <c r="S46" i="5"/>
  <c r="T46" i="5"/>
  <c r="V46" i="5"/>
  <c r="W46" i="5"/>
  <c r="X46" i="5"/>
  <c r="Y46" i="5"/>
  <c r="Z46" i="5"/>
  <c r="AB46" i="5"/>
  <c r="AC46" i="5"/>
  <c r="AD46" i="5"/>
  <c r="AE46" i="5"/>
  <c r="AF46" i="5"/>
  <c r="AH46" i="5"/>
  <c r="AI46" i="5"/>
  <c r="B68" i="5"/>
  <c r="C68" i="5"/>
  <c r="AJ68" i="5"/>
  <c r="B69" i="5"/>
  <c r="C69" i="5"/>
  <c r="AJ69" i="5"/>
  <c r="B70" i="5"/>
  <c r="J67" i="3"/>
  <c r="C70" i="5"/>
  <c r="AJ70" i="5"/>
  <c r="B71" i="5"/>
  <c r="C71" i="5"/>
  <c r="AJ71" i="5"/>
  <c r="B72" i="5"/>
  <c r="C72" i="5"/>
  <c r="AJ72" i="5"/>
  <c r="B73" i="5"/>
  <c r="C73" i="5"/>
  <c r="AJ73" i="5"/>
  <c r="B74" i="5"/>
  <c r="C74" i="5"/>
  <c r="AJ74" i="5"/>
  <c r="B75" i="5"/>
  <c r="C75" i="5"/>
  <c r="AJ75" i="5"/>
  <c r="B76" i="5"/>
  <c r="C76" i="5"/>
  <c r="AJ76" i="5"/>
  <c r="B77" i="5"/>
  <c r="C77" i="5"/>
  <c r="AJ77" i="5"/>
  <c r="B78" i="5"/>
  <c r="C78" i="5"/>
  <c r="AJ78" i="5"/>
  <c r="B79" i="5"/>
  <c r="C79" i="5"/>
  <c r="AJ79" i="5"/>
  <c r="B80" i="5"/>
  <c r="C80" i="5"/>
  <c r="AJ80" i="5"/>
  <c r="B81" i="5"/>
  <c r="C81" i="5"/>
  <c r="AJ81" i="5"/>
  <c r="B82" i="5"/>
  <c r="C82" i="5"/>
  <c r="AJ82" i="5"/>
  <c r="B83" i="5"/>
  <c r="C83" i="5"/>
  <c r="AJ83" i="5"/>
  <c r="B84" i="5"/>
  <c r="C84" i="5"/>
  <c r="AJ84" i="5"/>
  <c r="B85" i="5"/>
  <c r="C85" i="5"/>
  <c r="AJ85" i="5"/>
  <c r="B86" i="5"/>
  <c r="C86" i="5"/>
  <c r="AJ86" i="5"/>
  <c r="B87" i="5"/>
  <c r="C87" i="5"/>
  <c r="AJ87" i="5"/>
  <c r="B88" i="5"/>
  <c r="C88" i="5"/>
  <c r="AJ88" i="5"/>
  <c r="B89" i="5"/>
  <c r="C89" i="5"/>
  <c r="AJ89" i="5"/>
  <c r="B90" i="5"/>
  <c r="C90" i="5"/>
  <c r="AJ90" i="5"/>
  <c r="B91" i="5"/>
  <c r="C91" i="5"/>
  <c r="AJ91" i="5"/>
  <c r="B92" i="5"/>
  <c r="C92" i="5"/>
  <c r="AJ92" i="5"/>
  <c r="B93" i="5"/>
  <c r="C93" i="5"/>
  <c r="AJ93" i="5"/>
  <c r="AJ106" i="5"/>
  <c r="B94" i="5"/>
  <c r="J65" i="3"/>
  <c r="C94" i="5"/>
  <c r="AJ94" i="5"/>
  <c r="B95" i="5"/>
  <c r="C95" i="5"/>
  <c r="AJ95" i="5"/>
  <c r="B96" i="5"/>
  <c r="C96" i="5"/>
  <c r="AJ96" i="5"/>
  <c r="B97" i="5"/>
  <c r="C97" i="5"/>
  <c r="AJ97" i="5"/>
  <c r="B98" i="5"/>
  <c r="C98" i="5"/>
  <c r="AJ98" i="5"/>
  <c r="B99" i="5"/>
  <c r="C99" i="5"/>
  <c r="AJ99" i="5"/>
  <c r="B100" i="5"/>
  <c r="C100" i="5"/>
  <c r="AJ100" i="5"/>
  <c r="B101" i="5"/>
  <c r="C101" i="5"/>
  <c r="AJ101" i="5"/>
  <c r="B102" i="5"/>
  <c r="C102" i="5"/>
  <c r="AJ102" i="5"/>
  <c r="B103" i="5"/>
  <c r="C103" i="5"/>
  <c r="AJ103" i="5"/>
  <c r="B104" i="5"/>
  <c r="C104" i="5"/>
  <c r="AJ104" i="5"/>
  <c r="B105" i="5"/>
  <c r="C105" i="5"/>
  <c r="AJ105" i="5"/>
  <c r="D106" i="5"/>
  <c r="E106" i="5"/>
  <c r="G106" i="5"/>
  <c r="G109" i="5"/>
  <c r="G108" i="5"/>
  <c r="H106" i="5"/>
  <c r="J106" i="5"/>
  <c r="J109" i="5"/>
  <c r="J108" i="5"/>
  <c r="K106" i="5"/>
  <c r="M106" i="5"/>
  <c r="N106" i="5"/>
  <c r="P106" i="5"/>
  <c r="P109" i="5"/>
  <c r="P108" i="5"/>
  <c r="Q106" i="5"/>
  <c r="R106" i="5"/>
  <c r="S106" i="5"/>
  <c r="T106" i="5"/>
  <c r="U106" i="5"/>
  <c r="V106" i="5"/>
  <c r="V109" i="5"/>
  <c r="V108" i="5"/>
  <c r="W106" i="5"/>
  <c r="Y106" i="5"/>
  <c r="Z106" i="5"/>
  <c r="AB106" i="5"/>
  <c r="AB109" i="5"/>
  <c r="AB108" i="5"/>
  <c r="AC106" i="5"/>
  <c r="AE106" i="5"/>
  <c r="AF106" i="5"/>
  <c r="AH106" i="5"/>
  <c r="AH109" i="5"/>
  <c r="AH108" i="5"/>
  <c r="AI106" i="5"/>
  <c r="D109" i="5"/>
  <c r="D108" i="5"/>
  <c r="B127" i="5"/>
  <c r="C127" i="5"/>
  <c r="AJ127" i="5"/>
  <c r="N139" i="1"/>
  <c r="B128" i="5"/>
  <c r="C128" i="5"/>
  <c r="AJ128" i="5"/>
  <c r="B129" i="5"/>
  <c r="C129" i="5"/>
  <c r="H117" i="3"/>
  <c r="AJ129" i="5"/>
  <c r="B130" i="5"/>
  <c r="C130" i="5"/>
  <c r="H118" i="3"/>
  <c r="AJ130" i="5"/>
  <c r="B131" i="5"/>
  <c r="C131" i="5"/>
  <c r="AJ131" i="5"/>
  <c r="N143" i="1"/>
  <c r="B132" i="5"/>
  <c r="G120" i="3"/>
  <c r="C132" i="5"/>
  <c r="AJ132" i="5"/>
  <c r="B133" i="5"/>
  <c r="C133" i="5"/>
  <c r="H121" i="3"/>
  <c r="AJ133" i="5"/>
  <c r="B134" i="5"/>
  <c r="C134" i="5"/>
  <c r="H122" i="3"/>
  <c r="AJ134" i="5"/>
  <c r="N146" i="1"/>
  <c r="B135" i="5"/>
  <c r="C135" i="5"/>
  <c r="AJ135" i="5"/>
  <c r="N147" i="1"/>
  <c r="B136" i="5"/>
  <c r="G124" i="3"/>
  <c r="C136" i="5"/>
  <c r="AJ136" i="5"/>
  <c r="B137" i="5"/>
  <c r="G125" i="3"/>
  <c r="C137" i="5"/>
  <c r="H125" i="3"/>
  <c r="AJ137" i="5"/>
  <c r="B138" i="5"/>
  <c r="C138" i="5"/>
  <c r="H126" i="3"/>
  <c r="AJ138" i="5"/>
  <c r="N150" i="1"/>
  <c r="B139" i="5"/>
  <c r="C139" i="5"/>
  <c r="AJ139" i="5"/>
  <c r="N151" i="1"/>
  <c r="B140" i="5"/>
  <c r="G128" i="3"/>
  <c r="C140" i="5"/>
  <c r="AJ140" i="5"/>
  <c r="B141" i="5"/>
  <c r="C141" i="5"/>
  <c r="AJ141" i="5"/>
  <c r="B142" i="5"/>
  <c r="C142" i="5"/>
  <c r="H130" i="3"/>
  <c r="AJ142" i="5"/>
  <c r="N154" i="1"/>
  <c r="B143" i="5"/>
  <c r="C143" i="5"/>
  <c r="AJ143" i="5"/>
  <c r="N155" i="1"/>
  <c r="B144" i="5"/>
  <c r="C144" i="5"/>
  <c r="AJ144" i="5"/>
  <c r="B145" i="5"/>
  <c r="C145" i="5"/>
  <c r="H133" i="3"/>
  <c r="U165" i="5"/>
  <c r="AJ145" i="5"/>
  <c r="B146" i="5"/>
  <c r="G134" i="3"/>
  <c r="C146" i="5"/>
  <c r="H134" i="3"/>
  <c r="AJ146" i="5"/>
  <c r="B147" i="5"/>
  <c r="C147" i="5"/>
  <c r="H135" i="3"/>
  <c r="AJ147" i="5"/>
  <c r="N159" i="1"/>
  <c r="B148" i="5"/>
  <c r="C148" i="5"/>
  <c r="AJ148" i="5"/>
  <c r="N160" i="1"/>
  <c r="B149" i="5"/>
  <c r="G137" i="3"/>
  <c r="C149" i="5"/>
  <c r="AJ149" i="5"/>
  <c r="B150" i="5"/>
  <c r="G138" i="3"/>
  <c r="C150" i="5"/>
  <c r="H138" i="3"/>
  <c r="AJ150" i="5"/>
  <c r="B151" i="5"/>
  <c r="C151" i="5"/>
  <c r="H139" i="3"/>
  <c r="AJ151" i="5"/>
  <c r="N163" i="1"/>
  <c r="B152" i="5"/>
  <c r="C152" i="5"/>
  <c r="AJ152" i="5"/>
  <c r="N164" i="1"/>
  <c r="B153" i="5"/>
  <c r="G141" i="3"/>
  <c r="C153" i="5"/>
  <c r="AJ153" i="5"/>
  <c r="B154" i="5"/>
  <c r="C154" i="5"/>
  <c r="H142" i="3"/>
  <c r="AJ154" i="5"/>
  <c r="B155" i="5"/>
  <c r="C155" i="5"/>
  <c r="H143" i="3"/>
  <c r="AJ155" i="5"/>
  <c r="N167" i="1"/>
  <c r="B156" i="5"/>
  <c r="C156" i="5"/>
  <c r="AJ156" i="5"/>
  <c r="N168" i="1"/>
  <c r="B157" i="5"/>
  <c r="G145" i="3"/>
  <c r="C157" i="5"/>
  <c r="AJ157" i="5"/>
  <c r="B158" i="5"/>
  <c r="G146" i="3"/>
  <c r="C158" i="5"/>
  <c r="H146" i="3"/>
  <c r="AJ158" i="5"/>
  <c r="B159" i="5"/>
  <c r="C159" i="5"/>
  <c r="H147" i="3"/>
  <c r="AJ159" i="5"/>
  <c r="N171" i="1"/>
  <c r="B160" i="5"/>
  <c r="C160" i="5"/>
  <c r="AJ160" i="5"/>
  <c r="N172" i="1"/>
  <c r="B161" i="5"/>
  <c r="G149" i="3"/>
  <c r="C161" i="5"/>
  <c r="I165" i="5"/>
  <c r="AJ161" i="5"/>
  <c r="B162" i="5"/>
  <c r="G150" i="3"/>
  <c r="C162" i="5"/>
  <c r="AJ162" i="5"/>
  <c r="B163" i="5"/>
  <c r="G151" i="3"/>
  <c r="C163" i="5"/>
  <c r="H151" i="3"/>
  <c r="AJ163" i="5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S168" i="5"/>
  <c r="T165" i="5"/>
  <c r="V165" i="5"/>
  <c r="W165" i="5"/>
  <c r="Y165" i="5"/>
  <c r="Z165" i="5"/>
  <c r="AB165" i="5"/>
  <c r="AC165" i="5"/>
  <c r="AE165" i="5"/>
  <c r="AF165" i="5"/>
  <c r="AG165" i="5"/>
  <c r="AH165" i="5"/>
  <c r="AI165" i="5"/>
  <c r="B186" i="5"/>
  <c r="G167" i="3"/>
  <c r="C186" i="5"/>
  <c r="H167" i="3"/>
  <c r="AJ186" i="5"/>
  <c r="B187" i="5"/>
  <c r="C187" i="5"/>
  <c r="H168" i="3"/>
  <c r="AJ187" i="5"/>
  <c r="B188" i="5"/>
  <c r="C188" i="5"/>
  <c r="AJ188" i="5"/>
  <c r="B189" i="5"/>
  <c r="G170" i="3"/>
  <c r="C189" i="5"/>
  <c r="AJ189" i="5"/>
  <c r="B190" i="5"/>
  <c r="G171" i="3"/>
  <c r="C190" i="5"/>
  <c r="H171" i="3"/>
  <c r="AJ190" i="5"/>
  <c r="B191" i="5"/>
  <c r="C191" i="5"/>
  <c r="AJ191" i="5"/>
  <c r="N209" i="1"/>
  <c r="B192" i="5"/>
  <c r="G173" i="3"/>
  <c r="C192" i="5"/>
  <c r="AJ192" i="5"/>
  <c r="B193" i="5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B197" i="5"/>
  <c r="G178" i="3"/>
  <c r="C197" i="5"/>
  <c r="H178" i="3"/>
  <c r="AJ197" i="5"/>
  <c r="B198" i="5"/>
  <c r="C198" i="5"/>
  <c r="H179" i="3"/>
  <c r="AJ198" i="5"/>
  <c r="B199" i="5"/>
  <c r="C199" i="5"/>
  <c r="AJ199" i="5"/>
  <c r="B200" i="5"/>
  <c r="G181" i="3"/>
  <c r="C200" i="5"/>
  <c r="H181" i="3"/>
  <c r="AJ200" i="5"/>
  <c r="B201" i="5"/>
  <c r="G182" i="3"/>
  <c r="C201" i="5"/>
  <c r="H182" i="3"/>
  <c r="AJ201" i="5"/>
  <c r="B202" i="5"/>
  <c r="C202" i="5"/>
  <c r="H183" i="3"/>
  <c r="AJ202" i="5"/>
  <c r="N220" i="1"/>
  <c r="B203" i="5"/>
  <c r="C203" i="5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C206" i="5"/>
  <c r="H187" i="3"/>
  <c r="AJ206" i="5"/>
  <c r="N224" i="1"/>
  <c r="B207" i="5"/>
  <c r="C207" i="5"/>
  <c r="AJ207" i="5"/>
  <c r="B208" i="5"/>
  <c r="C208" i="5"/>
  <c r="AJ208" i="5"/>
  <c r="B209" i="5"/>
  <c r="C209" i="5"/>
  <c r="H190" i="3"/>
  <c r="AJ209" i="5"/>
  <c r="B210" i="5"/>
  <c r="C210" i="5"/>
  <c r="H191" i="3"/>
  <c r="AJ210" i="5"/>
  <c r="B211" i="5"/>
  <c r="C211" i="5"/>
  <c r="AJ211" i="5"/>
  <c r="B212" i="5"/>
  <c r="G193" i="3"/>
  <c r="C212" i="5"/>
  <c r="AJ212" i="5"/>
  <c r="B213" i="5"/>
  <c r="G194" i="3"/>
  <c r="C213" i="5"/>
  <c r="AJ213" i="5"/>
  <c r="N231" i="1"/>
  <c r="B214" i="5"/>
  <c r="G195" i="3"/>
  <c r="C214" i="5"/>
  <c r="AJ214" i="5"/>
  <c r="B215" i="5"/>
  <c r="C215" i="5"/>
  <c r="H196" i="3"/>
  <c r="AJ215" i="5"/>
  <c r="B216" i="5"/>
  <c r="C216" i="5"/>
  <c r="AJ216" i="5"/>
  <c r="B217" i="5"/>
  <c r="C217" i="5"/>
  <c r="AJ217" i="5"/>
  <c r="B218" i="5"/>
  <c r="G199" i="3"/>
  <c r="C218" i="5"/>
  <c r="AJ218" i="5"/>
  <c r="B219" i="5"/>
  <c r="C219" i="5"/>
  <c r="H200" i="3"/>
  <c r="AJ219" i="5"/>
  <c r="B220" i="5"/>
  <c r="C220" i="5"/>
  <c r="AJ220" i="5"/>
  <c r="N238" i="1"/>
  <c r="B221" i="5"/>
  <c r="C221" i="5"/>
  <c r="AJ221" i="5"/>
  <c r="B222" i="5"/>
  <c r="G203" i="3"/>
  <c r="C222" i="5"/>
  <c r="AJ222" i="5"/>
  <c r="N240" i="1"/>
  <c r="B223" i="5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R224" i="5"/>
  <c r="S224" i="5"/>
  <c r="T224" i="5"/>
  <c r="V224" i="5"/>
  <c r="W224" i="5"/>
  <c r="X224" i="5"/>
  <c r="Y224" i="5"/>
  <c r="Z224" i="5"/>
  <c r="AB224" i="5"/>
  <c r="AC224" i="5"/>
  <c r="AE224" i="5"/>
  <c r="AE227" i="5"/>
  <c r="AF224" i="5"/>
  <c r="AH224" i="5"/>
  <c r="AI224" i="5"/>
  <c r="B245" i="5"/>
  <c r="C245" i="5"/>
  <c r="H218" i="3"/>
  <c r="AJ245" i="5"/>
  <c r="B246" i="5"/>
  <c r="C246" i="5"/>
  <c r="H219" i="3"/>
  <c r="AJ246" i="5"/>
  <c r="N271" i="1"/>
  <c r="B247" i="5"/>
  <c r="G220" i="3"/>
  <c r="C247" i="5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N278" i="1"/>
  <c r="B254" i="5"/>
  <c r="G227" i="3"/>
  <c r="C254" i="5"/>
  <c r="AJ254" i="5"/>
  <c r="N279" i="1"/>
  <c r="B255" i="5"/>
  <c r="G228" i="3"/>
  <c r="C255" i="5"/>
  <c r="H228" i="3"/>
  <c r="AJ255" i="5"/>
  <c r="B256" i="5"/>
  <c r="C256" i="5"/>
  <c r="H229" i="3"/>
  <c r="AJ256" i="5"/>
  <c r="B257" i="5"/>
  <c r="C257" i="5"/>
  <c r="AJ257" i="5"/>
  <c r="N282" i="1"/>
  <c r="B258" i="5"/>
  <c r="C258" i="5"/>
  <c r="AJ258" i="5"/>
  <c r="N283" i="1"/>
  <c r="B259" i="5"/>
  <c r="G232" i="3"/>
  <c r="C259" i="5"/>
  <c r="AJ259" i="5"/>
  <c r="B260" i="5"/>
  <c r="G233" i="3"/>
  <c r="C260" i="5"/>
  <c r="AJ260" i="5"/>
  <c r="B261" i="5"/>
  <c r="G234" i="3"/>
  <c r="C261" i="5"/>
  <c r="H234" i="3"/>
  <c r="AJ261" i="5"/>
  <c r="N286" i="1"/>
  <c r="B262" i="5"/>
  <c r="G235" i="3"/>
  <c r="J235" i="3"/>
  <c r="K235" i="3"/>
  <c r="L235" i="3"/>
  <c r="C262" i="5"/>
  <c r="H235" i="3"/>
  <c r="AJ262" i="5"/>
  <c r="B263" i="5"/>
  <c r="C263" i="5"/>
  <c r="H236" i="3"/>
  <c r="AJ263" i="5"/>
  <c r="N288" i="1"/>
  <c r="B264" i="5"/>
  <c r="G237" i="3"/>
  <c r="C264" i="5"/>
  <c r="H237" i="3"/>
  <c r="AJ264" i="5"/>
  <c r="N289" i="1"/>
  <c r="B265" i="5"/>
  <c r="C265" i="5"/>
  <c r="H238" i="3"/>
  <c r="AJ265" i="5"/>
  <c r="B266" i="5"/>
  <c r="G239" i="3"/>
  <c r="C266" i="5"/>
  <c r="AJ266" i="5"/>
  <c r="N291" i="1"/>
  <c r="B267" i="5"/>
  <c r="G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J243" i="3"/>
  <c r="C270" i="5"/>
  <c r="H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AJ273" i="5"/>
  <c r="N298" i="1"/>
  <c r="B274" i="5"/>
  <c r="C274" i="5"/>
  <c r="H247" i="3"/>
  <c r="AJ274" i="5"/>
  <c r="N299" i="1"/>
  <c r="B275" i="5"/>
  <c r="G248" i="3"/>
  <c r="J248" i="3"/>
  <c r="K248" i="3"/>
  <c r="L248" i="3"/>
  <c r="C275" i="5"/>
  <c r="H248" i="3"/>
  <c r="AJ275" i="5"/>
  <c r="N300" i="1"/>
  <c r="B276" i="5"/>
  <c r="G249" i="3"/>
  <c r="C276" i="5"/>
  <c r="AJ276" i="5"/>
  <c r="B277" i="5"/>
  <c r="G250" i="3"/>
  <c r="C277" i="5"/>
  <c r="H250" i="3"/>
  <c r="AJ277" i="5"/>
  <c r="B278" i="5"/>
  <c r="C278" i="5"/>
  <c r="H251" i="3"/>
  <c r="AJ278" i="5"/>
  <c r="B279" i="5"/>
  <c r="C279" i="5"/>
  <c r="AJ279" i="5"/>
  <c r="N304" i="1"/>
  <c r="B280" i="5"/>
  <c r="G253" i="3"/>
  <c r="C280" i="5"/>
  <c r="AJ280" i="5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G286" i="5"/>
  <c r="G285" i="5"/>
  <c r="H283" i="5"/>
  <c r="J283" i="5"/>
  <c r="K283" i="5"/>
  <c r="M283" i="5"/>
  <c r="M286" i="5"/>
  <c r="N283" i="5"/>
  <c r="P283" i="5"/>
  <c r="Q283" i="5"/>
  <c r="S283" i="5"/>
  <c r="T283" i="5"/>
  <c r="V283" i="5"/>
  <c r="W283" i="5"/>
  <c r="Y283" i="5"/>
  <c r="Z283" i="5"/>
  <c r="AB283" i="5"/>
  <c r="AC283" i="5"/>
  <c r="AE283" i="5"/>
  <c r="AF283" i="5"/>
  <c r="AH283" i="5"/>
  <c r="AI283" i="5"/>
  <c r="B302" i="5"/>
  <c r="C302" i="5"/>
  <c r="AJ302" i="5"/>
  <c r="B303" i="5"/>
  <c r="G271" i="3"/>
  <c r="J271" i="3"/>
  <c r="C303" i="5"/>
  <c r="H271" i="3"/>
  <c r="AJ303" i="5"/>
  <c r="B304" i="5"/>
  <c r="G272" i="3"/>
  <c r="J272" i="3"/>
  <c r="C304" i="5"/>
  <c r="H272" i="3"/>
  <c r="AJ304" i="5"/>
  <c r="N338" i="1"/>
  <c r="B305" i="5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J275" i="3"/>
  <c r="K275" i="3"/>
  <c r="L275" i="3"/>
  <c r="AJ307" i="5"/>
  <c r="N341" i="1"/>
  <c r="B308" i="5"/>
  <c r="G276" i="3"/>
  <c r="J276" i="3"/>
  <c r="K276" i="3"/>
  <c r="L276" i="3"/>
  <c r="C308" i="5"/>
  <c r="H276" i="3"/>
  <c r="AJ308" i="5"/>
  <c r="N342" i="1"/>
  <c r="C309" i="5"/>
  <c r="H277" i="3"/>
  <c r="AJ309" i="5"/>
  <c r="B310" i="5"/>
  <c r="G278" i="3"/>
  <c r="J278" i="3"/>
  <c r="C310" i="5"/>
  <c r="H278" i="3"/>
  <c r="AJ310" i="5"/>
  <c r="N344" i="1"/>
  <c r="B311" i="5"/>
  <c r="C311" i="5"/>
  <c r="AJ311" i="5"/>
  <c r="B312" i="5"/>
  <c r="G280" i="3"/>
  <c r="C312" i="5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AJ317" i="5"/>
  <c r="B318" i="5"/>
  <c r="G286" i="3"/>
  <c r="J286" i="3"/>
  <c r="C318" i="5"/>
  <c r="H286" i="3"/>
  <c r="AJ318" i="5"/>
  <c r="B319" i="5"/>
  <c r="G287" i="3"/>
  <c r="J287" i="3"/>
  <c r="K287" i="3"/>
  <c r="C319" i="5"/>
  <c r="H287" i="3"/>
  <c r="L287" i="3"/>
  <c r="AJ319" i="5"/>
  <c r="N353" i="1"/>
  <c r="B320" i="5"/>
  <c r="C320" i="5"/>
  <c r="H288" i="3"/>
  <c r="AJ320" i="5"/>
  <c r="N354" i="1"/>
  <c r="B321" i="5"/>
  <c r="C321" i="5"/>
  <c r="H289" i="3"/>
  <c r="AJ321" i="5"/>
  <c r="B322" i="5"/>
  <c r="G290" i="3"/>
  <c r="C322" i="5"/>
  <c r="AJ322" i="5"/>
  <c r="B323" i="5"/>
  <c r="G291" i="3"/>
  <c r="C323" i="5"/>
  <c r="AJ323" i="5"/>
  <c r="B324" i="5"/>
  <c r="G292" i="3"/>
  <c r="C324" i="5"/>
  <c r="AJ324" i="5"/>
  <c r="B325" i="5"/>
  <c r="G293" i="3"/>
  <c r="J293" i="3"/>
  <c r="C325" i="5"/>
  <c r="H293" i="3"/>
  <c r="AJ325" i="5"/>
  <c r="B326" i="5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J297" i="3"/>
  <c r="K297" i="3"/>
  <c r="L297" i="3"/>
  <c r="C329" i="5"/>
  <c r="AJ329" i="5"/>
  <c r="N363" i="1"/>
  <c r="B330" i="5"/>
  <c r="G298" i="3"/>
  <c r="C330" i="5"/>
  <c r="AJ330" i="5"/>
  <c r="B331" i="5"/>
  <c r="AJ331" i="5"/>
  <c r="N365" i="1"/>
  <c r="B332" i="5"/>
  <c r="C332" i="5"/>
  <c r="AJ332" i="5"/>
  <c r="N366" i="1"/>
  <c r="B333" i="5"/>
  <c r="G301" i="3"/>
  <c r="C333" i="5"/>
  <c r="AJ333" i="5"/>
  <c r="B334" i="5"/>
  <c r="G302" i="3"/>
  <c r="C334" i="5"/>
  <c r="H302" i="3"/>
  <c r="AJ334" i="5"/>
  <c r="B335" i="5"/>
  <c r="C335" i="5"/>
  <c r="H303" i="3"/>
  <c r="AJ335" i="5"/>
  <c r="N369" i="1"/>
  <c r="B336" i="5"/>
  <c r="C336" i="5"/>
  <c r="H304" i="3"/>
  <c r="AJ336" i="5"/>
  <c r="N370" i="1"/>
  <c r="B337" i="5"/>
  <c r="C337" i="5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2" i="5"/>
  <c r="H340" i="5"/>
  <c r="G343" i="5"/>
  <c r="J340" i="5"/>
  <c r="K340" i="5"/>
  <c r="M340" i="5"/>
  <c r="M343" i="5"/>
  <c r="N340" i="5"/>
  <c r="P340" i="5"/>
  <c r="Q340" i="5"/>
  <c r="S340" i="5"/>
  <c r="T340" i="5"/>
  <c r="S343" i="5"/>
  <c r="S342" i="5"/>
  <c r="V340" i="5"/>
  <c r="W340" i="5"/>
  <c r="Y340" i="5"/>
  <c r="Z340" i="5"/>
  <c r="AB340" i="5"/>
  <c r="AC340" i="5"/>
  <c r="AE340" i="5"/>
  <c r="AF340" i="5"/>
  <c r="AE343" i="5"/>
  <c r="AE342" i="5"/>
  <c r="AH340" i="5"/>
  <c r="AI340" i="5"/>
  <c r="B362" i="5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J325" i="3"/>
  <c r="C365" i="5"/>
  <c r="H325" i="3"/>
  <c r="AJ365" i="5"/>
  <c r="N404" i="1"/>
  <c r="B366" i="5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C370" i="5"/>
  <c r="AJ370" i="5"/>
  <c r="N409" i="1"/>
  <c r="B371" i="5"/>
  <c r="G331" i="3"/>
  <c r="C371" i="5"/>
  <c r="AJ371" i="5"/>
  <c r="B372" i="5"/>
  <c r="G332" i="3"/>
  <c r="J332" i="3"/>
  <c r="K332" i="3"/>
  <c r="L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G336" i="3"/>
  <c r="C376" i="5"/>
  <c r="AJ376" i="5"/>
  <c r="B377" i="5"/>
  <c r="G337" i="3"/>
  <c r="C377" i="5"/>
  <c r="H337" i="3"/>
  <c r="AJ377" i="5"/>
  <c r="B378" i="5"/>
  <c r="C378" i="5"/>
  <c r="H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C382" i="5"/>
  <c r="H342" i="3"/>
  <c r="J342" i="3"/>
  <c r="K342" i="3"/>
  <c r="L342" i="3"/>
  <c r="AJ382" i="5"/>
  <c r="N421" i="1"/>
  <c r="B383" i="5"/>
  <c r="G343" i="3"/>
  <c r="C383" i="5"/>
  <c r="AJ383" i="5"/>
  <c r="B384" i="5"/>
  <c r="G344" i="3"/>
  <c r="J344" i="3"/>
  <c r="C384" i="5"/>
  <c r="H344" i="3"/>
  <c r="AJ384" i="5"/>
  <c r="B385" i="5"/>
  <c r="G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C389" i="5"/>
  <c r="AJ389" i="5"/>
  <c r="N428" i="1"/>
  <c r="B390" i="5"/>
  <c r="G350" i="3"/>
  <c r="J350" i="3"/>
  <c r="K350" i="3"/>
  <c r="L350" i="3"/>
  <c r="C390" i="5"/>
  <c r="H350" i="3"/>
  <c r="AJ390" i="5"/>
  <c r="B391" i="5"/>
  <c r="G351" i="3"/>
  <c r="C391" i="5"/>
  <c r="H351" i="3"/>
  <c r="AJ391" i="5"/>
  <c r="N430" i="1"/>
  <c r="B392" i="5"/>
  <c r="C392" i="5"/>
  <c r="AJ392" i="5"/>
  <c r="N431" i="1"/>
  <c r="B393" i="5"/>
  <c r="G353" i="3"/>
  <c r="J353" i="3"/>
  <c r="C393" i="5"/>
  <c r="AJ393" i="5"/>
  <c r="B394" i="5"/>
  <c r="C394" i="5"/>
  <c r="H354" i="3"/>
  <c r="AJ394" i="5"/>
  <c r="B395" i="5"/>
  <c r="C395" i="5"/>
  <c r="H355" i="3"/>
  <c r="AJ395" i="5"/>
  <c r="N434" i="1"/>
  <c r="B396" i="5"/>
  <c r="C396" i="5"/>
  <c r="AJ396" i="5"/>
  <c r="B397" i="5"/>
  <c r="G357" i="3"/>
  <c r="C397" i="5"/>
  <c r="AJ397" i="5"/>
  <c r="B398" i="5"/>
  <c r="G358" i="3"/>
  <c r="C398" i="5"/>
  <c r="H358" i="3"/>
  <c r="J358" i="3"/>
  <c r="AJ398" i="5"/>
  <c r="B399" i="5"/>
  <c r="G359" i="3"/>
  <c r="C399" i="5"/>
  <c r="H359" i="3"/>
  <c r="AJ399" i="5"/>
  <c r="N438" i="1"/>
  <c r="D400" i="5"/>
  <c r="E400" i="5"/>
  <c r="G400" i="5"/>
  <c r="H400" i="5"/>
  <c r="G402" i="5"/>
  <c r="J400" i="5"/>
  <c r="K400" i="5"/>
  <c r="M400" i="5"/>
  <c r="N400" i="5"/>
  <c r="P400" i="5"/>
  <c r="Q400" i="5"/>
  <c r="S400" i="5"/>
  <c r="S403" i="5"/>
  <c r="T400" i="5"/>
  <c r="S402" i="5"/>
  <c r="V400" i="5"/>
  <c r="W400" i="5"/>
  <c r="Y400" i="5"/>
  <c r="Y402" i="5"/>
  <c r="Z400" i="5"/>
  <c r="Y403" i="5"/>
  <c r="AB400" i="5"/>
  <c r="AC400" i="5"/>
  <c r="AE400" i="5"/>
  <c r="AE403" i="5"/>
  <c r="AE402" i="5"/>
  <c r="AF400" i="5"/>
  <c r="AH400" i="5"/>
  <c r="AI400" i="5"/>
  <c r="AH403" i="5"/>
  <c r="AH402" i="5"/>
  <c r="B419" i="5"/>
  <c r="G374" i="3"/>
  <c r="C419" i="5"/>
  <c r="H374" i="3"/>
  <c r="AJ419" i="5"/>
  <c r="N467" i="1"/>
  <c r="B420" i="5"/>
  <c r="G375" i="3"/>
  <c r="J375" i="3"/>
  <c r="K375" i="3"/>
  <c r="L375" i="3"/>
  <c r="C420" i="5"/>
  <c r="H375" i="3"/>
  <c r="AJ420" i="5"/>
  <c r="B421" i="5"/>
  <c r="G376" i="3"/>
  <c r="C421" i="5"/>
  <c r="H376" i="3"/>
  <c r="AJ421" i="5"/>
  <c r="N469" i="1"/>
  <c r="B422" i="5"/>
  <c r="G377" i="3"/>
  <c r="J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C424" i="5"/>
  <c r="H379" i="3"/>
  <c r="AJ424" i="5"/>
  <c r="B425" i="5"/>
  <c r="G380" i="3"/>
  <c r="C425" i="5"/>
  <c r="AJ425" i="5"/>
  <c r="N473" i="1"/>
  <c r="B426" i="5"/>
  <c r="C426" i="5"/>
  <c r="H381" i="3"/>
  <c r="AJ426" i="5"/>
  <c r="B427" i="5"/>
  <c r="G382" i="3"/>
  <c r="J382" i="3"/>
  <c r="C427" i="5"/>
  <c r="H382" i="3"/>
  <c r="AJ427" i="5"/>
  <c r="N475" i="1"/>
  <c r="B428" i="5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C432" i="5"/>
  <c r="H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G390" i="3"/>
  <c r="C435" i="5"/>
  <c r="H390" i="3"/>
  <c r="AJ435" i="5"/>
  <c r="B436" i="5"/>
  <c r="G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H393" i="3"/>
  <c r="AJ438" i="5"/>
  <c r="N486" i="1"/>
  <c r="B439" i="5"/>
  <c r="G394" i="3"/>
  <c r="C439" i="5"/>
  <c r="AJ439" i="5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B443" i="5"/>
  <c r="G398" i="3"/>
  <c r="J398" i="3"/>
  <c r="C443" i="5"/>
  <c r="H398" i="3"/>
  <c r="AJ443" i="5"/>
  <c r="B444" i="5"/>
  <c r="G399" i="3"/>
  <c r="J399" i="3"/>
  <c r="K399" i="3"/>
  <c r="L399" i="3"/>
  <c r="C444" i="5"/>
  <c r="H399" i="3"/>
  <c r="AJ444" i="5"/>
  <c r="B445" i="5"/>
  <c r="G400" i="3"/>
  <c r="C445" i="5"/>
  <c r="AJ445" i="5"/>
  <c r="N493" i="1"/>
  <c r="B446" i="5"/>
  <c r="G401" i="3"/>
  <c r="C446" i="5"/>
  <c r="AJ446" i="5"/>
  <c r="N494" i="1"/>
  <c r="B447" i="5"/>
  <c r="G402" i="3"/>
  <c r="C447" i="5"/>
  <c r="AJ447" i="5"/>
  <c r="N495" i="1"/>
  <c r="B448" i="5"/>
  <c r="G403" i="3"/>
  <c r="C448" i="5"/>
  <c r="H403" i="3"/>
  <c r="AJ448" i="5"/>
  <c r="B449" i="5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AJ452" i="5"/>
  <c r="N500" i="1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P460" i="5"/>
  <c r="Q457" i="5"/>
  <c r="S457" i="5"/>
  <c r="T457" i="5"/>
  <c r="V457" i="5"/>
  <c r="V460" i="5"/>
  <c r="W457" i="5"/>
  <c r="V459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AJ478" i="5"/>
  <c r="N534" i="1"/>
  <c r="B479" i="5"/>
  <c r="G428" i="3"/>
  <c r="C479" i="5"/>
  <c r="H428" i="3"/>
  <c r="AJ479" i="5"/>
  <c r="B480" i="5"/>
  <c r="G429" i="3"/>
  <c r="J429" i="3"/>
  <c r="C480" i="5"/>
  <c r="H429" i="3"/>
  <c r="AJ480" i="5"/>
  <c r="N536" i="1"/>
  <c r="B481" i="5"/>
  <c r="G430" i="3"/>
  <c r="C481" i="5"/>
  <c r="H430" i="3"/>
  <c r="AJ481" i="5"/>
  <c r="N537" i="1"/>
  <c r="B482" i="5"/>
  <c r="C482" i="5"/>
  <c r="H431" i="3"/>
  <c r="AJ482" i="5"/>
  <c r="B483" i="5"/>
  <c r="C483" i="5"/>
  <c r="AJ483" i="5"/>
  <c r="B484" i="5"/>
  <c r="G433" i="3"/>
  <c r="J433" i="3"/>
  <c r="C484" i="5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AJ489" i="5"/>
  <c r="B490" i="5"/>
  <c r="G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C492" i="5"/>
  <c r="H441" i="3"/>
  <c r="J441" i="3"/>
  <c r="AJ492" i="5"/>
  <c r="N548" i="1"/>
  <c r="B493" i="5"/>
  <c r="G442" i="3"/>
  <c r="J442" i="3"/>
  <c r="K442" i="3"/>
  <c r="L442" i="3"/>
  <c r="C493" i="5"/>
  <c r="H442" i="3"/>
  <c r="AJ493" i="5"/>
  <c r="B494" i="5"/>
  <c r="C494" i="5"/>
  <c r="H443" i="3"/>
  <c r="AJ494" i="5"/>
  <c r="N550" i="1"/>
  <c r="B495" i="5"/>
  <c r="C495" i="5"/>
  <c r="AJ495" i="5"/>
  <c r="N551" i="1"/>
  <c r="B496" i="5"/>
  <c r="G445" i="3"/>
  <c r="C496" i="5"/>
  <c r="AJ496" i="5"/>
  <c r="N552" i="1"/>
  <c r="B497" i="5"/>
  <c r="G446" i="3"/>
  <c r="C497" i="5"/>
  <c r="AJ497" i="5"/>
  <c r="B498" i="5"/>
  <c r="G447" i="3"/>
  <c r="J447" i="3"/>
  <c r="C498" i="5"/>
  <c r="H447" i="3"/>
  <c r="AJ498" i="5"/>
  <c r="N554" i="1"/>
  <c r="B499" i="5"/>
  <c r="C499" i="5"/>
  <c r="H448" i="3"/>
  <c r="AJ499" i="5"/>
  <c r="B500" i="5"/>
  <c r="C500" i="5"/>
  <c r="AJ500" i="5"/>
  <c r="B501" i="5"/>
  <c r="C501" i="5"/>
  <c r="H450" i="3"/>
  <c r="AJ501" i="5"/>
  <c r="B502" i="5"/>
  <c r="G451" i="3"/>
  <c r="C502" i="5"/>
  <c r="H451" i="3"/>
  <c r="AJ502" i="5"/>
  <c r="N558" i="1"/>
  <c r="B503" i="5"/>
  <c r="G452" i="3"/>
  <c r="J452" i="3"/>
  <c r="K452" i="3"/>
  <c r="L452" i="3"/>
  <c r="C503" i="5"/>
  <c r="AJ503" i="5"/>
  <c r="B504" i="5"/>
  <c r="G453" i="3"/>
  <c r="C504" i="5"/>
  <c r="AJ504" i="5"/>
  <c r="N560" i="1"/>
  <c r="B505" i="5"/>
  <c r="G454" i="3"/>
  <c r="C505" i="5"/>
  <c r="H454" i="3"/>
  <c r="AJ505" i="5"/>
  <c r="B506" i="5"/>
  <c r="G455" i="3"/>
  <c r="C506" i="5"/>
  <c r="H455" i="3"/>
  <c r="AJ506" i="5"/>
  <c r="B507" i="5"/>
  <c r="C507" i="5"/>
  <c r="H456" i="3"/>
  <c r="AJ507" i="5"/>
  <c r="N563" i="1"/>
  <c r="B508" i="5"/>
  <c r="C508" i="5"/>
  <c r="H457" i="3"/>
  <c r="AJ508" i="5"/>
  <c r="B509" i="5"/>
  <c r="C509" i="5"/>
  <c r="AJ509" i="5"/>
  <c r="B510" i="5"/>
  <c r="C510" i="5"/>
  <c r="H459" i="3"/>
  <c r="AJ510" i="5"/>
  <c r="B511" i="5"/>
  <c r="C511" i="5"/>
  <c r="H460" i="3"/>
  <c r="AJ511" i="5"/>
  <c r="N567" i="1"/>
  <c r="B512" i="5"/>
  <c r="C512" i="5"/>
  <c r="AJ512" i="5"/>
  <c r="N568" i="1"/>
  <c r="B513" i="5"/>
  <c r="C513" i="5"/>
  <c r="AJ513" i="5"/>
  <c r="B514" i="5"/>
  <c r="G463" i="3"/>
  <c r="C514" i="5"/>
  <c r="AJ514" i="5"/>
  <c r="D515" i="5"/>
  <c r="D518" i="5"/>
  <c r="E515" i="5"/>
  <c r="G515" i="5"/>
  <c r="H515" i="5"/>
  <c r="J515" i="5"/>
  <c r="K515" i="5"/>
  <c r="L515" i="5"/>
  <c r="M515" i="5"/>
  <c r="N515" i="5"/>
  <c r="P515" i="5"/>
  <c r="Q515" i="5"/>
  <c r="P518" i="5"/>
  <c r="P517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AH517" i="5"/>
  <c r="B535" i="5"/>
  <c r="G478" i="3"/>
  <c r="C535" i="5"/>
  <c r="H478" i="3"/>
  <c r="AJ535" i="5"/>
  <c r="B536" i="5"/>
  <c r="G479" i="3"/>
  <c r="C536" i="5"/>
  <c r="AJ536" i="5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AJ543" i="5"/>
  <c r="B544" i="5"/>
  <c r="C544" i="5"/>
  <c r="H487" i="3"/>
  <c r="AJ544" i="5"/>
  <c r="B545" i="5"/>
  <c r="G488" i="3"/>
  <c r="C545" i="5"/>
  <c r="AJ545" i="5"/>
  <c r="N609" i="1"/>
  <c r="B546" i="5"/>
  <c r="C546" i="5"/>
  <c r="AJ546" i="5"/>
  <c r="B547" i="5"/>
  <c r="C547" i="5"/>
  <c r="H490" i="3"/>
  <c r="AJ547" i="5"/>
  <c r="B548" i="5"/>
  <c r="G491" i="3"/>
  <c r="J491" i="3"/>
  <c r="K491" i="3"/>
  <c r="L491" i="3"/>
  <c r="C548" i="5"/>
  <c r="AJ548" i="5"/>
  <c r="B549" i="5"/>
  <c r="G492" i="3"/>
  <c r="J492" i="3"/>
  <c r="K492" i="3"/>
  <c r="L492" i="3"/>
  <c r="C549" i="5"/>
  <c r="AJ549" i="5"/>
  <c r="N613" i="1"/>
  <c r="B550" i="5"/>
  <c r="G493" i="3"/>
  <c r="C550" i="5"/>
  <c r="AJ550" i="5"/>
  <c r="B551" i="5"/>
  <c r="G494" i="3"/>
  <c r="J494" i="3"/>
  <c r="C551" i="5"/>
  <c r="H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J497" i="3"/>
  <c r="C554" i="5"/>
  <c r="H497" i="3"/>
  <c r="AJ554" i="5"/>
  <c r="B555" i="5"/>
  <c r="G498" i="3"/>
  <c r="C555" i="5"/>
  <c r="H498" i="3"/>
  <c r="AJ555" i="5"/>
  <c r="B556" i="5"/>
  <c r="G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G503" i="3"/>
  <c r="J503" i="3"/>
  <c r="C560" i="5"/>
  <c r="H503" i="3"/>
  <c r="AJ560" i="5"/>
  <c r="G504" i="3"/>
  <c r="C561" i="5"/>
  <c r="H504" i="3"/>
  <c r="AJ561" i="5"/>
  <c r="N625" i="1"/>
  <c r="B562" i="5"/>
  <c r="G505" i="3"/>
  <c r="C562" i="5"/>
  <c r="H505" i="3"/>
  <c r="AJ562" i="5"/>
  <c r="B563" i="5"/>
  <c r="G506" i="3"/>
  <c r="C563" i="5"/>
  <c r="H506" i="3"/>
  <c r="J506" i="3"/>
  <c r="AJ563" i="5"/>
  <c r="B564" i="5"/>
  <c r="C564" i="5"/>
  <c r="AJ564" i="5"/>
  <c r="B565" i="5"/>
  <c r="G508" i="3"/>
  <c r="C565" i="5"/>
  <c r="AJ565" i="5"/>
  <c r="N629" i="1"/>
  <c r="B566" i="5"/>
  <c r="C566" i="5"/>
  <c r="AJ566" i="5"/>
  <c r="N630" i="1"/>
  <c r="B567" i="5"/>
  <c r="G510" i="3"/>
  <c r="C567" i="5"/>
  <c r="AJ567" i="5"/>
  <c r="N631" i="1"/>
  <c r="B568" i="5"/>
  <c r="C568" i="5"/>
  <c r="AJ568" i="5"/>
  <c r="B569" i="5"/>
  <c r="C569" i="5"/>
  <c r="H512" i="3"/>
  <c r="AJ569" i="5"/>
  <c r="B570" i="5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D576" i="5"/>
  <c r="E573" i="5"/>
  <c r="G573" i="5"/>
  <c r="H573" i="5"/>
  <c r="G576" i="5"/>
  <c r="I573" i="5"/>
  <c r="J573" i="5"/>
  <c r="K573" i="5"/>
  <c r="M573" i="5"/>
  <c r="M576" i="5"/>
  <c r="M575" i="5"/>
  <c r="N573" i="5"/>
  <c r="P573" i="5"/>
  <c r="P576" i="5"/>
  <c r="P575" i="5"/>
  <c r="Q573" i="5"/>
  <c r="S573" i="5"/>
  <c r="T573" i="5"/>
  <c r="V573" i="5"/>
  <c r="W573" i="5"/>
  <c r="Y573" i="5"/>
  <c r="Z573" i="5"/>
  <c r="AB573" i="5"/>
  <c r="AB576" i="5"/>
  <c r="AB575" i="5"/>
  <c r="AC573" i="5"/>
  <c r="AE573" i="5"/>
  <c r="AF573" i="5"/>
  <c r="AG573" i="5"/>
  <c r="AH573" i="5"/>
  <c r="AI573" i="5"/>
  <c r="B594" i="5"/>
  <c r="G529" i="3"/>
  <c r="C594" i="5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C598" i="5"/>
  <c r="H533" i="3"/>
  <c r="J533" i="3"/>
  <c r="AJ598" i="5"/>
  <c r="N669" i="1"/>
  <c r="B599" i="5"/>
  <c r="G534" i="3"/>
  <c r="C599" i="5"/>
  <c r="H534" i="3"/>
  <c r="J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H538" i="3"/>
  <c r="AJ603" i="5"/>
  <c r="B604" i="5"/>
  <c r="G539" i="3"/>
  <c r="C604" i="5"/>
  <c r="H539" i="3"/>
  <c r="J539" i="3"/>
  <c r="K539" i="3"/>
  <c r="L539" i="3"/>
  <c r="AJ604" i="5"/>
  <c r="N675" i="1"/>
  <c r="B605" i="5"/>
  <c r="G540" i="3"/>
  <c r="C605" i="5"/>
  <c r="H540" i="3"/>
  <c r="AJ605" i="5"/>
  <c r="B606" i="5"/>
  <c r="G541" i="3"/>
  <c r="C606" i="5"/>
  <c r="H541" i="3"/>
  <c r="AJ606" i="5"/>
  <c r="B607" i="5"/>
  <c r="G542" i="3"/>
  <c r="J542" i="3"/>
  <c r="C607" i="5"/>
  <c r="H542" i="3"/>
  <c r="AJ607" i="5"/>
  <c r="N678" i="1"/>
  <c r="B608" i="5"/>
  <c r="G543" i="3"/>
  <c r="C608" i="5"/>
  <c r="H543" i="3"/>
  <c r="J543" i="3"/>
  <c r="AJ608" i="5"/>
  <c r="B609" i="5"/>
  <c r="G544" i="3"/>
  <c r="J544" i="3"/>
  <c r="C609" i="5"/>
  <c r="H544" i="3"/>
  <c r="AJ609" i="5"/>
  <c r="N680" i="1"/>
  <c r="B610" i="5"/>
  <c r="C610" i="5"/>
  <c r="AJ610" i="5"/>
  <c r="N681" i="1"/>
  <c r="B611" i="5"/>
  <c r="G546" i="3"/>
  <c r="C611" i="5"/>
  <c r="AJ611" i="5"/>
  <c r="N682" i="1"/>
  <c r="B612" i="5"/>
  <c r="G547" i="3"/>
  <c r="C612" i="5"/>
  <c r="H547" i="3"/>
  <c r="J547" i="3"/>
  <c r="AJ612" i="5"/>
  <c r="B613" i="5"/>
  <c r="C613" i="5"/>
  <c r="H548" i="3"/>
  <c r="AJ613" i="5"/>
  <c r="B614" i="5"/>
  <c r="G549" i="3"/>
  <c r="J549" i="3"/>
  <c r="K549" i="3"/>
  <c r="L549" i="3"/>
  <c r="C614" i="5"/>
  <c r="H549" i="3"/>
  <c r="AJ614" i="5"/>
  <c r="B615" i="5"/>
  <c r="G550" i="3"/>
  <c r="J550" i="3"/>
  <c r="C615" i="5"/>
  <c r="H550" i="3"/>
  <c r="AJ615" i="5"/>
  <c r="N686" i="1"/>
  <c r="B616" i="5"/>
  <c r="G551" i="3"/>
  <c r="C616" i="5"/>
  <c r="H551" i="3"/>
  <c r="J551" i="3"/>
  <c r="K551" i="3"/>
  <c r="L551" i="3"/>
  <c r="AJ616" i="5"/>
  <c r="N687" i="1"/>
  <c r="B617" i="5"/>
  <c r="C617" i="5"/>
  <c r="H552" i="3"/>
  <c r="AJ617" i="5"/>
  <c r="N688" i="1"/>
  <c r="B618" i="5"/>
  <c r="G553" i="3"/>
  <c r="C618" i="5"/>
  <c r="AJ618" i="5"/>
  <c r="B619" i="5"/>
  <c r="G554" i="3"/>
  <c r="J554" i="3"/>
  <c r="C619" i="5"/>
  <c r="AJ619" i="5"/>
  <c r="B620" i="5"/>
  <c r="G555" i="3"/>
  <c r="C620" i="5"/>
  <c r="H555" i="3"/>
  <c r="AJ620" i="5"/>
  <c r="B621" i="5"/>
  <c r="G556" i="3"/>
  <c r="J556" i="3"/>
  <c r="C621" i="5"/>
  <c r="H556" i="3"/>
  <c r="AJ621" i="5"/>
  <c r="B622" i="5"/>
  <c r="G557" i="3"/>
  <c r="J557" i="3"/>
  <c r="C622" i="5"/>
  <c r="H557" i="3"/>
  <c r="AJ622" i="5"/>
  <c r="B623" i="5"/>
  <c r="G558" i="3"/>
  <c r="J558" i="3"/>
  <c r="C623" i="5"/>
  <c r="AJ623" i="5"/>
  <c r="B624" i="5"/>
  <c r="G559" i="3"/>
  <c r="J559" i="3"/>
  <c r="C624" i="5"/>
  <c r="H559" i="3"/>
  <c r="AJ624" i="5"/>
  <c r="B625" i="5"/>
  <c r="C625" i="5"/>
  <c r="H560" i="3"/>
  <c r="AJ625" i="5"/>
  <c r="N696" i="1"/>
  <c r="B626" i="5"/>
  <c r="G561" i="3"/>
  <c r="C626" i="5"/>
  <c r="H561" i="3"/>
  <c r="AJ626" i="5"/>
  <c r="B627" i="5"/>
  <c r="G562" i="3"/>
  <c r="C627" i="5"/>
  <c r="AJ627" i="5"/>
  <c r="B628" i="5"/>
  <c r="G563" i="3"/>
  <c r="C628" i="5"/>
  <c r="H563" i="3"/>
  <c r="AJ628" i="5"/>
  <c r="B629" i="5"/>
  <c r="G564" i="3"/>
  <c r="C629" i="5"/>
  <c r="H564" i="3"/>
  <c r="J564" i="3"/>
  <c r="AJ629" i="5"/>
  <c r="B630" i="5"/>
  <c r="G565" i="3"/>
  <c r="C630" i="5"/>
  <c r="H565" i="3"/>
  <c r="AJ630" i="5"/>
  <c r="B631" i="5"/>
  <c r="G566" i="3"/>
  <c r="C631" i="5"/>
  <c r="H566" i="3"/>
  <c r="AJ631" i="5"/>
  <c r="D632" i="5"/>
  <c r="D635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5" i="5"/>
  <c r="P634" i="5"/>
  <c r="Q632" i="5"/>
  <c r="R632" i="5"/>
  <c r="S632" i="5"/>
  <c r="T632" i="5"/>
  <c r="U632" i="5"/>
  <c r="V632" i="5"/>
  <c r="W632" i="5"/>
  <c r="X632" i="5"/>
  <c r="Y632" i="5"/>
  <c r="Y635" i="5"/>
  <c r="Z632" i="5"/>
  <c r="AA632" i="5"/>
  <c r="AB632" i="5"/>
  <c r="AC632" i="5"/>
  <c r="AD632" i="5"/>
  <c r="AE632" i="5"/>
  <c r="AF632" i="5"/>
  <c r="AE635" i="5"/>
  <c r="AE634" i="5"/>
  <c r="AG632" i="5"/>
  <c r="AH632" i="5"/>
  <c r="AI632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AJ657" i="5"/>
  <c r="B658" i="5"/>
  <c r="C658" i="5"/>
  <c r="AJ658" i="5"/>
  <c r="B659" i="5"/>
  <c r="C659" i="5"/>
  <c r="H586" i="3"/>
  <c r="J586" i="3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AJ662" i="5"/>
  <c r="B663" i="5"/>
  <c r="G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AJ666" i="5"/>
  <c r="N744" i="1"/>
  <c r="B667" i="5"/>
  <c r="G594" i="3"/>
  <c r="C667" i="5"/>
  <c r="AJ667" i="5"/>
  <c r="N745" i="1"/>
  <c r="B668" i="5"/>
  <c r="G595" i="3"/>
  <c r="C668" i="5"/>
  <c r="H595" i="3"/>
  <c r="AJ668" i="5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AJ671" i="5"/>
  <c r="B672" i="5"/>
  <c r="G599" i="3"/>
  <c r="J599" i="3"/>
  <c r="C672" i="5"/>
  <c r="H599" i="3"/>
  <c r="AJ672" i="5"/>
  <c r="N750" i="1"/>
  <c r="B673" i="5"/>
  <c r="G600" i="3"/>
  <c r="C673" i="5"/>
  <c r="AJ673" i="5"/>
  <c r="N751" i="1"/>
  <c r="B674" i="5"/>
  <c r="G601" i="3"/>
  <c r="J601" i="3"/>
  <c r="K601" i="3"/>
  <c r="L601" i="3"/>
  <c r="C674" i="5"/>
  <c r="H601" i="3"/>
  <c r="AJ674" i="5"/>
  <c r="N752" i="1"/>
  <c r="B675" i="5"/>
  <c r="G602" i="3"/>
  <c r="C675" i="5"/>
  <c r="AJ675" i="5"/>
  <c r="B676" i="5"/>
  <c r="G603" i="3"/>
  <c r="C676" i="5"/>
  <c r="H603" i="3"/>
  <c r="AJ676" i="5"/>
  <c r="B677" i="5"/>
  <c r="G604" i="3"/>
  <c r="C677" i="5"/>
  <c r="AJ677" i="5"/>
  <c r="B678" i="5"/>
  <c r="G605" i="3"/>
  <c r="C678" i="5"/>
  <c r="AJ678" i="5"/>
  <c r="N756" i="1"/>
  <c r="B679" i="5"/>
  <c r="C679" i="5"/>
  <c r="H606" i="3"/>
  <c r="AJ679" i="5"/>
  <c r="N757" i="1"/>
  <c r="B680" i="5"/>
  <c r="G607" i="3"/>
  <c r="J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B685" i="5"/>
  <c r="G612" i="3"/>
  <c r="C685" i="5"/>
  <c r="H612" i="3"/>
  <c r="AJ685" i="5"/>
  <c r="N763" i="1"/>
  <c r="B686" i="5"/>
  <c r="G613" i="3"/>
  <c r="C686" i="5"/>
  <c r="H613" i="3"/>
  <c r="AJ686" i="5"/>
  <c r="B687" i="5"/>
  <c r="G614" i="3"/>
  <c r="C687" i="5"/>
  <c r="H614" i="3"/>
  <c r="AJ687" i="5"/>
  <c r="B688" i="5"/>
  <c r="G615" i="3"/>
  <c r="C688" i="5"/>
  <c r="AJ688" i="5"/>
  <c r="B689" i="5"/>
  <c r="G616" i="3"/>
  <c r="J616" i="3"/>
  <c r="C689" i="5"/>
  <c r="AJ689" i="5"/>
  <c r="B690" i="5"/>
  <c r="G617" i="3"/>
  <c r="C690" i="5"/>
  <c r="H617" i="3"/>
  <c r="J617" i="3"/>
  <c r="AJ690" i="5"/>
  <c r="D691" i="5"/>
  <c r="D694" i="5"/>
  <c r="E691" i="5"/>
  <c r="G691" i="5"/>
  <c r="G694" i="5"/>
  <c r="H691" i="5"/>
  <c r="J691" i="5"/>
  <c r="K691" i="5"/>
  <c r="J694" i="5"/>
  <c r="M691" i="5"/>
  <c r="N691" i="5"/>
  <c r="P691" i="5"/>
  <c r="Q691" i="5"/>
  <c r="S691" i="5"/>
  <c r="S694" i="5"/>
  <c r="T691" i="5"/>
  <c r="V691" i="5"/>
  <c r="W691" i="5"/>
  <c r="V694" i="5"/>
  <c r="V693" i="5"/>
  <c r="Y691" i="5"/>
  <c r="Z691" i="5"/>
  <c r="AB691" i="5"/>
  <c r="AC691" i="5"/>
  <c r="AE691" i="5"/>
  <c r="AF691" i="5"/>
  <c r="AG691" i="5"/>
  <c r="AH691" i="5"/>
  <c r="AH694" i="5"/>
  <c r="AI691" i="5"/>
  <c r="B712" i="5"/>
  <c r="G631" i="3"/>
  <c r="J631" i="3"/>
  <c r="K631" i="3"/>
  <c r="L631" i="3"/>
  <c r="C712" i="5"/>
  <c r="AJ712" i="5"/>
  <c r="N796" i="1"/>
  <c r="B713" i="5"/>
  <c r="G632" i="3"/>
  <c r="J632" i="3"/>
  <c r="C713" i="5"/>
  <c r="H632" i="3"/>
  <c r="AJ713" i="5"/>
  <c r="B714" i="5"/>
  <c r="G633" i="3"/>
  <c r="J633" i="3"/>
  <c r="C714" i="5"/>
  <c r="H633" i="3"/>
  <c r="AJ714" i="5"/>
  <c r="B715" i="5"/>
  <c r="G634" i="3"/>
  <c r="C715" i="5"/>
  <c r="H634" i="3"/>
  <c r="AJ715" i="5"/>
  <c r="N799" i="1"/>
  <c r="B716" i="5"/>
  <c r="G635" i="3"/>
  <c r="J635" i="3"/>
  <c r="K635" i="3"/>
  <c r="L635" i="3"/>
  <c r="C716" i="5"/>
  <c r="H635" i="3"/>
  <c r="AJ716" i="5"/>
  <c r="B717" i="5"/>
  <c r="G636" i="3"/>
  <c r="C717" i="5"/>
  <c r="H636" i="3"/>
  <c r="AJ717" i="5"/>
  <c r="B718" i="5"/>
  <c r="G637" i="3"/>
  <c r="C718" i="5"/>
  <c r="AJ718" i="5"/>
  <c r="N802" i="1"/>
  <c r="B719" i="5"/>
  <c r="G638" i="3"/>
  <c r="J638" i="3"/>
  <c r="C719" i="5"/>
  <c r="H638" i="3"/>
  <c r="AJ719" i="5"/>
  <c r="N803" i="1"/>
  <c r="B720" i="5"/>
  <c r="C720" i="5"/>
  <c r="H639" i="3"/>
  <c r="AJ720" i="5"/>
  <c r="N804" i="1"/>
  <c r="B721" i="5"/>
  <c r="G640" i="3"/>
  <c r="C721" i="5"/>
  <c r="AJ721" i="5"/>
  <c r="N805" i="1"/>
  <c r="B722" i="5"/>
  <c r="G641" i="3"/>
  <c r="C722" i="5"/>
  <c r="H641" i="3"/>
  <c r="AJ722" i="5"/>
  <c r="B723" i="5"/>
  <c r="C723" i="5"/>
  <c r="H642" i="3"/>
  <c r="J642" i="3"/>
  <c r="K642" i="3"/>
  <c r="L642" i="3"/>
  <c r="AJ723" i="5"/>
  <c r="B724" i="5"/>
  <c r="C724" i="5"/>
  <c r="AJ724" i="5"/>
  <c r="B725" i="5"/>
  <c r="G644" i="3"/>
  <c r="C725" i="5"/>
  <c r="H644" i="3"/>
  <c r="AJ725" i="5"/>
  <c r="N809" i="1"/>
  <c r="B726" i="5"/>
  <c r="G645" i="3"/>
  <c r="C726" i="5"/>
  <c r="H645" i="3"/>
  <c r="AJ726" i="5"/>
  <c r="N810" i="1"/>
  <c r="B727" i="5"/>
  <c r="G646" i="3"/>
  <c r="J646" i="3"/>
  <c r="C727" i="5"/>
  <c r="H646" i="3"/>
  <c r="AJ727" i="5"/>
  <c r="B728" i="5"/>
  <c r="G647" i="3"/>
  <c r="J647" i="3"/>
  <c r="C728" i="5"/>
  <c r="H647" i="3"/>
  <c r="AJ728" i="5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J650" i="3"/>
  <c r="C731" i="5"/>
  <c r="H650" i="3"/>
  <c r="AJ731" i="5"/>
  <c r="B732" i="5"/>
  <c r="G651" i="3"/>
  <c r="C732" i="5"/>
  <c r="AJ732" i="5"/>
  <c r="B733" i="5"/>
  <c r="G652" i="3"/>
  <c r="C733" i="5"/>
  <c r="AJ733" i="5"/>
  <c r="N817" i="1"/>
  <c r="B734" i="5"/>
  <c r="C734" i="5"/>
  <c r="AJ734" i="5"/>
  <c r="N818" i="1"/>
  <c r="B735" i="5"/>
  <c r="G654" i="3"/>
  <c r="C735" i="5"/>
  <c r="H654" i="3"/>
  <c r="J654" i="3"/>
  <c r="AJ735" i="5"/>
  <c r="B736" i="5"/>
  <c r="G655" i="3"/>
  <c r="C736" i="5"/>
  <c r="H655" i="3"/>
  <c r="AJ736" i="5"/>
  <c r="B737" i="5"/>
  <c r="G656" i="3"/>
  <c r="J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J658" i="3"/>
  <c r="K658" i="3"/>
  <c r="L658" i="3"/>
  <c r="C739" i="5"/>
  <c r="H658" i="3"/>
  <c r="AJ739" i="5"/>
  <c r="N823" i="1"/>
  <c r="B740" i="5"/>
  <c r="G659" i="3"/>
  <c r="C740" i="5"/>
  <c r="H659" i="3"/>
  <c r="J659" i="3"/>
  <c r="K659" i="3"/>
  <c r="L659" i="3"/>
  <c r="AJ740" i="5"/>
  <c r="N824" i="1"/>
  <c r="B741" i="5"/>
  <c r="G660" i="3"/>
  <c r="C741" i="5"/>
  <c r="AJ741" i="5"/>
  <c r="B742" i="5"/>
  <c r="C742" i="5"/>
  <c r="H661" i="3"/>
  <c r="AJ742" i="5"/>
  <c r="B743" i="5"/>
  <c r="C743" i="5"/>
  <c r="H662" i="3"/>
  <c r="AJ743" i="5"/>
  <c r="N827" i="1"/>
  <c r="B744" i="5"/>
  <c r="G663" i="3"/>
  <c r="J663" i="3"/>
  <c r="C744" i="5"/>
  <c r="H663" i="3"/>
  <c r="AJ744" i="5"/>
  <c r="N828" i="1"/>
  <c r="B745" i="5"/>
  <c r="C745" i="5"/>
  <c r="AJ745" i="5"/>
  <c r="B746" i="5"/>
  <c r="G665" i="3"/>
  <c r="J665" i="3"/>
  <c r="C746" i="5"/>
  <c r="AJ746" i="5"/>
  <c r="B747" i="5"/>
  <c r="G666" i="3"/>
  <c r="J666" i="3"/>
  <c r="K666" i="3"/>
  <c r="L666" i="3"/>
  <c r="C747" i="5"/>
  <c r="H666" i="3"/>
  <c r="AJ747" i="5"/>
  <c r="B748" i="5"/>
  <c r="G667" i="3"/>
  <c r="C748" i="5"/>
  <c r="AJ748" i="5"/>
  <c r="N832" i="1"/>
  <c r="B749" i="5"/>
  <c r="G668" i="3"/>
  <c r="C749" i="5"/>
  <c r="AJ749" i="5"/>
  <c r="N833" i="1"/>
  <c r="D750" i="5"/>
  <c r="E750" i="5"/>
  <c r="G750" i="5"/>
  <c r="H750" i="5"/>
  <c r="I750" i="5"/>
  <c r="J750" i="5"/>
  <c r="K750" i="5"/>
  <c r="J753" i="5"/>
  <c r="M750" i="5"/>
  <c r="M753" i="5"/>
  <c r="N750" i="5"/>
  <c r="P750" i="5"/>
  <c r="Q750" i="5"/>
  <c r="S750" i="5"/>
  <c r="T750" i="5"/>
  <c r="V750" i="5"/>
  <c r="V753" i="5"/>
  <c r="V752" i="5"/>
  <c r="W750" i="5"/>
  <c r="Y750" i="5"/>
  <c r="Z750" i="5"/>
  <c r="AB750" i="5"/>
  <c r="AC750" i="5"/>
  <c r="AE750" i="5"/>
  <c r="AE753" i="5"/>
  <c r="AE752" i="5"/>
  <c r="AF750" i="5"/>
  <c r="AH750" i="5"/>
  <c r="AI750" i="5"/>
  <c r="D34" i="4"/>
  <c r="D45" i="4"/>
  <c r="E34" i="4"/>
  <c r="E45" i="4"/>
  <c r="F34" i="4"/>
  <c r="F45" i="4"/>
  <c r="G34" i="4"/>
  <c r="G45" i="4"/>
  <c r="H34" i="4"/>
  <c r="H45" i="4"/>
  <c r="I34" i="4"/>
  <c r="I45" i="4"/>
  <c r="J34" i="4"/>
  <c r="K34" i="4"/>
  <c r="K45" i="4"/>
  <c r="L34" i="4"/>
  <c r="L45" i="4"/>
  <c r="M34" i="4"/>
  <c r="M45" i="4"/>
  <c r="N34" i="4"/>
  <c r="N45" i="4"/>
  <c r="O34" i="4"/>
  <c r="O45" i="4"/>
  <c r="J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9" i="3"/>
  <c r="F11" i="3"/>
  <c r="F12" i="3"/>
  <c r="F14" i="3"/>
  <c r="F13" i="3"/>
  <c r="F39" i="3"/>
  <c r="F16" i="3"/>
  <c r="F18" i="3"/>
  <c r="F34" i="3"/>
  <c r="F40" i="3"/>
  <c r="F23" i="3"/>
  <c r="F21" i="3"/>
  <c r="F17" i="3"/>
  <c r="F20" i="3"/>
  <c r="F41" i="3"/>
  <c r="F42" i="3"/>
  <c r="F43" i="3"/>
  <c r="F33" i="3"/>
  <c r="F44" i="3"/>
  <c r="F46" i="3"/>
  <c r="F28" i="3"/>
  <c r="F64" i="3"/>
  <c r="F66" i="3"/>
  <c r="K65" i="3"/>
  <c r="L65" i="3"/>
  <c r="F67" i="3"/>
  <c r="F69" i="3"/>
  <c r="F68" i="3"/>
  <c r="F94" i="3"/>
  <c r="K69" i="3"/>
  <c r="L69" i="3"/>
  <c r="F74" i="3"/>
  <c r="F71" i="3"/>
  <c r="F73" i="3"/>
  <c r="F70" i="3"/>
  <c r="F89" i="3"/>
  <c r="F84" i="3"/>
  <c r="F95" i="3"/>
  <c r="F81" i="3"/>
  <c r="F78" i="3"/>
  <c r="F76" i="3"/>
  <c r="F72" i="3"/>
  <c r="F93" i="3"/>
  <c r="K81" i="3"/>
  <c r="L81" i="3"/>
  <c r="F80" i="3"/>
  <c r="F91" i="3"/>
  <c r="F75" i="3"/>
  <c r="F77" i="3"/>
  <c r="F96" i="3"/>
  <c r="F90" i="3"/>
  <c r="F97" i="3"/>
  <c r="F79" i="3"/>
  <c r="F65" i="3"/>
  <c r="F85" i="3"/>
  <c r="F86" i="3"/>
  <c r="F98" i="3"/>
  <c r="F82" i="3"/>
  <c r="F92" i="3"/>
  <c r="F88" i="3"/>
  <c r="F99" i="3"/>
  <c r="F100" i="3"/>
  <c r="F101" i="3"/>
  <c r="F87" i="3"/>
  <c r="F83" i="3"/>
  <c r="C102" i="3"/>
  <c r="D102" i="3"/>
  <c r="F115" i="3"/>
  <c r="G115" i="3"/>
  <c r="H115" i="3"/>
  <c r="F116" i="3"/>
  <c r="G116" i="3"/>
  <c r="H116" i="3"/>
  <c r="F117" i="3"/>
  <c r="G117" i="3"/>
  <c r="F118" i="3"/>
  <c r="G118" i="3"/>
  <c r="F119" i="3"/>
  <c r="G119" i="3"/>
  <c r="H119" i="3"/>
  <c r="F120" i="3"/>
  <c r="H120" i="3"/>
  <c r="F121" i="3"/>
  <c r="G121" i="3"/>
  <c r="F122" i="3"/>
  <c r="G122" i="3"/>
  <c r="F123" i="3"/>
  <c r="G123" i="3"/>
  <c r="H123" i="3"/>
  <c r="F124" i="3"/>
  <c r="H124" i="3"/>
  <c r="F125" i="3"/>
  <c r="F126" i="3"/>
  <c r="G126" i="3"/>
  <c r="F127" i="3"/>
  <c r="G127" i="3"/>
  <c r="H127" i="3"/>
  <c r="F128" i="3"/>
  <c r="H128" i="3"/>
  <c r="F129" i="3"/>
  <c r="G129" i="3"/>
  <c r="H129" i="3"/>
  <c r="F130" i="3"/>
  <c r="G130" i="3"/>
  <c r="F131" i="3"/>
  <c r="G131" i="3"/>
  <c r="H131" i="3"/>
  <c r="F132" i="3"/>
  <c r="G132" i="3"/>
  <c r="H132" i="3"/>
  <c r="F133" i="3"/>
  <c r="G133" i="3"/>
  <c r="F134" i="3"/>
  <c r="F135" i="3"/>
  <c r="G135" i="3"/>
  <c r="F136" i="3"/>
  <c r="G136" i="3"/>
  <c r="H136" i="3"/>
  <c r="F137" i="3"/>
  <c r="H137" i="3"/>
  <c r="F138" i="3"/>
  <c r="F139" i="3"/>
  <c r="G139" i="3"/>
  <c r="F140" i="3"/>
  <c r="G140" i="3"/>
  <c r="H140" i="3"/>
  <c r="F141" i="3"/>
  <c r="H141" i="3"/>
  <c r="F142" i="3"/>
  <c r="G142" i="3"/>
  <c r="F143" i="3"/>
  <c r="G143" i="3"/>
  <c r="F144" i="3"/>
  <c r="G144" i="3"/>
  <c r="H144" i="3"/>
  <c r="F145" i="3"/>
  <c r="H145" i="3"/>
  <c r="F146" i="3"/>
  <c r="F147" i="3"/>
  <c r="G147" i="3"/>
  <c r="F148" i="3"/>
  <c r="G148" i="3"/>
  <c r="J148" i="3"/>
  <c r="H148" i="3"/>
  <c r="F149" i="3"/>
  <c r="H149" i="3"/>
  <c r="F150" i="3"/>
  <c r="H150" i="3"/>
  <c r="F151" i="3"/>
  <c r="F152" i="3"/>
  <c r="G152" i="3"/>
  <c r="C153" i="3"/>
  <c r="D153" i="3"/>
  <c r="F167" i="3"/>
  <c r="F168" i="3"/>
  <c r="G168" i="3"/>
  <c r="F169" i="3"/>
  <c r="G169" i="3"/>
  <c r="H169" i="3"/>
  <c r="F170" i="3"/>
  <c r="H170" i="3"/>
  <c r="F171" i="3"/>
  <c r="F172" i="3"/>
  <c r="G172" i="3"/>
  <c r="H172" i="3"/>
  <c r="F173" i="3"/>
  <c r="H173" i="3"/>
  <c r="F174" i="3"/>
  <c r="G174" i="3"/>
  <c r="F175" i="3"/>
  <c r="G175" i="3"/>
  <c r="H175" i="3"/>
  <c r="J175" i="3"/>
  <c r="K175" i="3"/>
  <c r="L175" i="3"/>
  <c r="F176" i="3"/>
  <c r="F177" i="3"/>
  <c r="F178" i="3"/>
  <c r="F179" i="3"/>
  <c r="G179" i="3"/>
  <c r="F180" i="3"/>
  <c r="G180" i="3"/>
  <c r="J180" i="3"/>
  <c r="K180" i="3"/>
  <c r="L180" i="3"/>
  <c r="H180" i="3"/>
  <c r="F181" i="3"/>
  <c r="F182" i="3"/>
  <c r="F183" i="3"/>
  <c r="G183" i="3"/>
  <c r="F184" i="3"/>
  <c r="G184" i="3"/>
  <c r="J184" i="3"/>
  <c r="K184" i="3"/>
  <c r="L184" i="3"/>
  <c r="H184" i="3"/>
  <c r="F185" i="3"/>
  <c r="F186" i="3"/>
  <c r="F187" i="3"/>
  <c r="F188" i="3"/>
  <c r="G188" i="3"/>
  <c r="J188" i="3"/>
  <c r="K188" i="3"/>
  <c r="L188" i="3"/>
  <c r="H188" i="3"/>
  <c r="F189" i="3"/>
  <c r="G189" i="3"/>
  <c r="J189" i="3"/>
  <c r="K189" i="3"/>
  <c r="L189" i="3"/>
  <c r="H189" i="3"/>
  <c r="F190" i="3"/>
  <c r="G190" i="3"/>
  <c r="J190" i="3"/>
  <c r="F191" i="3"/>
  <c r="G191" i="3"/>
  <c r="F192" i="3"/>
  <c r="G192" i="3"/>
  <c r="J192" i="3"/>
  <c r="K192" i="3"/>
  <c r="L192" i="3"/>
  <c r="H192" i="3"/>
  <c r="F193" i="3"/>
  <c r="H193" i="3"/>
  <c r="F194" i="3"/>
  <c r="H194" i="3"/>
  <c r="F195" i="3"/>
  <c r="H195" i="3"/>
  <c r="F196" i="3"/>
  <c r="G196" i="3"/>
  <c r="F197" i="3"/>
  <c r="G197" i="3"/>
  <c r="H197" i="3"/>
  <c r="F198" i="3"/>
  <c r="G198" i="3"/>
  <c r="H198" i="3"/>
  <c r="F199" i="3"/>
  <c r="H199" i="3"/>
  <c r="F200" i="3"/>
  <c r="G200" i="3"/>
  <c r="F201" i="3"/>
  <c r="G201" i="3"/>
  <c r="J201" i="3"/>
  <c r="K201" i="3"/>
  <c r="L201" i="3"/>
  <c r="H201" i="3"/>
  <c r="F202" i="3"/>
  <c r="G202" i="3"/>
  <c r="H202" i="3"/>
  <c r="F203" i="3"/>
  <c r="H203" i="3"/>
  <c r="J203" i="3"/>
  <c r="F204" i="3"/>
  <c r="G204" i="3"/>
  <c r="C205" i="3"/>
  <c r="D205" i="3"/>
  <c r="F218" i="3"/>
  <c r="G218" i="3"/>
  <c r="F219" i="3"/>
  <c r="G219" i="3"/>
  <c r="F220" i="3"/>
  <c r="H220" i="3"/>
  <c r="F221" i="3"/>
  <c r="F222" i="3"/>
  <c r="F223" i="3"/>
  <c r="F224" i="3"/>
  <c r="G224" i="3"/>
  <c r="F225" i="3"/>
  <c r="F226" i="3"/>
  <c r="H226" i="3"/>
  <c r="J226" i="3"/>
  <c r="K226" i="3"/>
  <c r="L226" i="3"/>
  <c r="F227" i="3"/>
  <c r="H227" i="3"/>
  <c r="F228" i="3"/>
  <c r="F229" i="3"/>
  <c r="G229" i="3"/>
  <c r="F230" i="3"/>
  <c r="G230" i="3"/>
  <c r="H230" i="3"/>
  <c r="F231" i="3"/>
  <c r="F232" i="3"/>
  <c r="H232" i="3"/>
  <c r="F233" i="3"/>
  <c r="H233" i="3"/>
  <c r="F234" i="3"/>
  <c r="F235" i="3"/>
  <c r="F236" i="3"/>
  <c r="G236" i="3"/>
  <c r="J236" i="3"/>
  <c r="K236" i="3"/>
  <c r="L236" i="3"/>
  <c r="F237" i="3"/>
  <c r="F238" i="3"/>
  <c r="G238" i="3"/>
  <c r="J238" i="3"/>
  <c r="F239" i="3"/>
  <c r="H239" i="3"/>
  <c r="F240" i="3"/>
  <c r="F241" i="3"/>
  <c r="F242" i="3"/>
  <c r="G242" i="3"/>
  <c r="F243" i="3"/>
  <c r="F244" i="3"/>
  <c r="F245" i="3"/>
  <c r="F246" i="3"/>
  <c r="H246" i="3"/>
  <c r="F247" i="3"/>
  <c r="G247" i="3"/>
  <c r="F248" i="3"/>
  <c r="F249" i="3"/>
  <c r="H249" i="3"/>
  <c r="F250" i="3"/>
  <c r="F251" i="3"/>
  <c r="G251" i="3"/>
  <c r="J251" i="3"/>
  <c r="K251" i="3"/>
  <c r="L251" i="3"/>
  <c r="F252" i="3"/>
  <c r="G252" i="3"/>
  <c r="H252" i="3"/>
  <c r="F253" i="3"/>
  <c r="H253" i="3"/>
  <c r="F254" i="3"/>
  <c r="F255" i="3"/>
  <c r="C256" i="3"/>
  <c r="D256" i="3"/>
  <c r="F270" i="3"/>
  <c r="G270" i="3"/>
  <c r="H270" i="3"/>
  <c r="F271" i="3"/>
  <c r="F272" i="3"/>
  <c r="F273" i="3"/>
  <c r="G273" i="3"/>
  <c r="F274" i="3"/>
  <c r="F275" i="3"/>
  <c r="F276" i="3"/>
  <c r="F277" i="3"/>
  <c r="G277" i="3"/>
  <c r="J277" i="3"/>
  <c r="K277" i="3"/>
  <c r="L277" i="3"/>
  <c r="F278" i="3"/>
  <c r="F279" i="3"/>
  <c r="G279" i="3"/>
  <c r="H279" i="3"/>
  <c r="F280" i="3"/>
  <c r="H280" i="3"/>
  <c r="F281" i="3"/>
  <c r="F282" i="3"/>
  <c r="G282" i="3"/>
  <c r="J282" i="3"/>
  <c r="K282" i="3"/>
  <c r="L282" i="3"/>
  <c r="F283" i="3"/>
  <c r="G283" i="3"/>
  <c r="J283" i="3"/>
  <c r="K283" i="3"/>
  <c r="L283" i="3"/>
  <c r="F284" i="3"/>
  <c r="G284" i="3"/>
  <c r="H284" i="3"/>
  <c r="F285" i="3"/>
  <c r="G285" i="3"/>
  <c r="H285" i="3"/>
  <c r="F286" i="3"/>
  <c r="F287" i="3"/>
  <c r="F288" i="3"/>
  <c r="G288" i="3"/>
  <c r="F289" i="3"/>
  <c r="G289" i="3"/>
  <c r="J289" i="3"/>
  <c r="K289" i="3"/>
  <c r="L289" i="3"/>
  <c r="F290" i="3"/>
  <c r="H290" i="3"/>
  <c r="F291" i="3"/>
  <c r="H291" i="3"/>
  <c r="F292" i="3"/>
  <c r="H292" i="3"/>
  <c r="F293" i="3"/>
  <c r="F294" i="3"/>
  <c r="G294" i="3"/>
  <c r="F295" i="3"/>
  <c r="F296" i="3"/>
  <c r="H296" i="3"/>
  <c r="F297" i="3"/>
  <c r="H297" i="3"/>
  <c r="F298" i="3"/>
  <c r="H298" i="3"/>
  <c r="F299" i="3"/>
  <c r="G299" i="3"/>
  <c r="H299" i="3"/>
  <c r="F300" i="3"/>
  <c r="G300" i="3"/>
  <c r="F301" i="3"/>
  <c r="H301" i="3"/>
  <c r="F302" i="3"/>
  <c r="F303" i="3"/>
  <c r="G303" i="3"/>
  <c r="F304" i="3"/>
  <c r="G304" i="3"/>
  <c r="F305" i="3"/>
  <c r="G305" i="3"/>
  <c r="H305" i="3"/>
  <c r="F306" i="3"/>
  <c r="H306" i="3"/>
  <c r="F307" i="3"/>
  <c r="H307" i="3"/>
  <c r="C308" i="3"/>
  <c r="D308" i="3"/>
  <c r="F322" i="3"/>
  <c r="F323" i="3"/>
  <c r="F324" i="3"/>
  <c r="F325" i="3"/>
  <c r="F326" i="3"/>
  <c r="G326" i="3"/>
  <c r="H326" i="3"/>
  <c r="F327" i="3"/>
  <c r="H327" i="3"/>
  <c r="F328" i="3"/>
  <c r="F329" i="3"/>
  <c r="G329" i="3"/>
  <c r="F330" i="3"/>
  <c r="G330" i="3"/>
  <c r="H330" i="3"/>
  <c r="F331" i="3"/>
  <c r="H331" i="3"/>
  <c r="F332" i="3"/>
  <c r="F333" i="3"/>
  <c r="G333" i="3"/>
  <c r="F334" i="3"/>
  <c r="G334" i="3"/>
  <c r="H334" i="3"/>
  <c r="F335" i="3"/>
  <c r="H335" i="3"/>
  <c r="J335" i="3"/>
  <c r="K335" i="3"/>
  <c r="L335" i="3"/>
  <c r="F336" i="3"/>
  <c r="H336" i="3"/>
  <c r="F337" i="3"/>
  <c r="F338" i="3"/>
  <c r="G338" i="3"/>
  <c r="J338" i="3"/>
  <c r="K338" i="3"/>
  <c r="L338" i="3"/>
  <c r="F339" i="3"/>
  <c r="G339" i="3"/>
  <c r="J339" i="3"/>
  <c r="F340" i="3"/>
  <c r="H340" i="3"/>
  <c r="F341" i="3"/>
  <c r="F342" i="3"/>
  <c r="F343" i="3"/>
  <c r="H343" i="3"/>
  <c r="J343" i="3"/>
  <c r="F344" i="3"/>
  <c r="K344" i="3"/>
  <c r="L344" i="3"/>
  <c r="F345" i="3"/>
  <c r="F346" i="3"/>
  <c r="G346" i="3"/>
  <c r="J346" i="3"/>
  <c r="F347" i="3"/>
  <c r="F348" i="3"/>
  <c r="H348" i="3"/>
  <c r="F349" i="3"/>
  <c r="H349" i="3"/>
  <c r="J349" i="3"/>
  <c r="F350" i="3"/>
  <c r="F351" i="3"/>
  <c r="F352" i="3"/>
  <c r="G352" i="3"/>
  <c r="F353" i="3"/>
  <c r="H353" i="3"/>
  <c r="F354" i="3"/>
  <c r="G354" i="3"/>
  <c r="J354" i="3"/>
  <c r="F355" i="3"/>
  <c r="G355" i="3"/>
  <c r="F356" i="3"/>
  <c r="G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G381" i="3"/>
  <c r="F382" i="3"/>
  <c r="F383" i="3"/>
  <c r="G383" i="3"/>
  <c r="J383" i="3"/>
  <c r="F384" i="3"/>
  <c r="H384" i="3"/>
  <c r="J384" i="3"/>
  <c r="K384" i="3"/>
  <c r="L384" i="3"/>
  <c r="F385" i="3"/>
  <c r="F386" i="3"/>
  <c r="F387" i="3"/>
  <c r="G387" i="3"/>
  <c r="J387" i="3"/>
  <c r="K387" i="3"/>
  <c r="L387" i="3"/>
  <c r="F388" i="3"/>
  <c r="H388" i="3"/>
  <c r="F389" i="3"/>
  <c r="H389" i="3"/>
  <c r="J389" i="3"/>
  <c r="K389" i="3"/>
  <c r="L389" i="3"/>
  <c r="F390" i="3"/>
  <c r="F391" i="3"/>
  <c r="F392" i="3"/>
  <c r="G392" i="3"/>
  <c r="F393" i="3"/>
  <c r="J393" i="3"/>
  <c r="F394" i="3"/>
  <c r="H394" i="3"/>
  <c r="F395" i="3"/>
  <c r="F396" i="3"/>
  <c r="F397" i="3"/>
  <c r="F398" i="3"/>
  <c r="F399" i="3"/>
  <c r="F400" i="3"/>
  <c r="H400" i="3"/>
  <c r="F401" i="3"/>
  <c r="H401" i="3"/>
  <c r="J401" i="3"/>
  <c r="K401" i="3"/>
  <c r="L401" i="3"/>
  <c r="F402" i="3"/>
  <c r="H402" i="3"/>
  <c r="F403" i="3"/>
  <c r="F404" i="3"/>
  <c r="G404" i="3"/>
  <c r="J404" i="3"/>
  <c r="K404" i="3"/>
  <c r="L404" i="3"/>
  <c r="F405" i="3"/>
  <c r="G405" i="3"/>
  <c r="H405" i="3"/>
  <c r="F406" i="3"/>
  <c r="H406" i="3"/>
  <c r="F407" i="3"/>
  <c r="H407" i="3"/>
  <c r="F408" i="3"/>
  <c r="F409" i="3"/>
  <c r="G409" i="3"/>
  <c r="H409" i="3"/>
  <c r="F410" i="3"/>
  <c r="H410" i="3"/>
  <c r="F411" i="3"/>
  <c r="H411" i="3"/>
  <c r="C412" i="3"/>
  <c r="D412" i="3"/>
  <c r="F426" i="3"/>
  <c r="F427" i="3"/>
  <c r="G427" i="3"/>
  <c r="J427" i="3"/>
  <c r="K427" i="3"/>
  <c r="L427" i="3"/>
  <c r="H427" i="3"/>
  <c r="F428" i="3"/>
  <c r="F429" i="3"/>
  <c r="F430" i="3"/>
  <c r="F431" i="3"/>
  <c r="G431" i="3"/>
  <c r="J431" i="3"/>
  <c r="F432" i="3"/>
  <c r="F433" i="3"/>
  <c r="K433" i="3"/>
  <c r="L433" i="3"/>
  <c r="H433" i="3"/>
  <c r="F434" i="3"/>
  <c r="G434" i="3"/>
  <c r="F435" i="3"/>
  <c r="G435" i="3"/>
  <c r="J435" i="3"/>
  <c r="K435" i="3"/>
  <c r="L435" i="3"/>
  <c r="F436" i="3"/>
  <c r="H436" i="3"/>
  <c r="J436" i="3"/>
  <c r="K436" i="3"/>
  <c r="L436" i="3"/>
  <c r="F437" i="3"/>
  <c r="H437" i="3"/>
  <c r="F438" i="3"/>
  <c r="F439" i="3"/>
  <c r="F440" i="3"/>
  <c r="F441" i="3"/>
  <c r="F442" i="3"/>
  <c r="F443" i="3"/>
  <c r="G443" i="3"/>
  <c r="F444" i="3"/>
  <c r="G444" i="3"/>
  <c r="H444" i="3"/>
  <c r="F445" i="3"/>
  <c r="H445" i="3"/>
  <c r="F446" i="3"/>
  <c r="H446" i="3"/>
  <c r="F447" i="3"/>
  <c r="F448" i="3"/>
  <c r="G448" i="3"/>
  <c r="J448" i="3"/>
  <c r="K448" i="3"/>
  <c r="L448" i="3"/>
  <c r="F449" i="3"/>
  <c r="G449" i="3"/>
  <c r="H449" i="3"/>
  <c r="F450" i="3"/>
  <c r="G450" i="3"/>
  <c r="F451" i="3"/>
  <c r="F452" i="3"/>
  <c r="H452" i="3"/>
  <c r="F453" i="3"/>
  <c r="F454" i="3"/>
  <c r="F455" i="3"/>
  <c r="F456" i="3"/>
  <c r="G456" i="3"/>
  <c r="F457" i="3"/>
  <c r="G457" i="3"/>
  <c r="F458" i="3"/>
  <c r="G458" i="3"/>
  <c r="J458" i="3"/>
  <c r="K458" i="3"/>
  <c r="L458" i="3"/>
  <c r="H458" i="3"/>
  <c r="F459" i="3"/>
  <c r="G459" i="3"/>
  <c r="F460" i="3"/>
  <c r="G460" i="3"/>
  <c r="F461" i="3"/>
  <c r="G461" i="3"/>
  <c r="H461" i="3"/>
  <c r="F462" i="3"/>
  <c r="G462" i="3"/>
  <c r="J462" i="3"/>
  <c r="K462" i="3"/>
  <c r="L462" i="3"/>
  <c r="H462" i="3"/>
  <c r="F463" i="3"/>
  <c r="H463" i="3"/>
  <c r="C464" i="3"/>
  <c r="D464" i="3"/>
  <c r="F478" i="3"/>
  <c r="F479" i="3"/>
  <c r="H479" i="3"/>
  <c r="F480" i="3"/>
  <c r="G480" i="3"/>
  <c r="J480" i="3"/>
  <c r="H480" i="3"/>
  <c r="F481" i="3"/>
  <c r="F482" i="3"/>
  <c r="F483" i="3"/>
  <c r="G483" i="3"/>
  <c r="H483" i="3"/>
  <c r="F484" i="3"/>
  <c r="H484" i="3"/>
  <c r="J484" i="3"/>
  <c r="F485" i="3"/>
  <c r="F486" i="3"/>
  <c r="F487" i="3"/>
  <c r="G487" i="3"/>
  <c r="J487" i="3"/>
  <c r="K487" i="3"/>
  <c r="L487" i="3"/>
  <c r="F488" i="3"/>
  <c r="H488" i="3"/>
  <c r="J488" i="3"/>
  <c r="K488" i="3"/>
  <c r="L488" i="3"/>
  <c r="F489" i="3"/>
  <c r="G489" i="3"/>
  <c r="J489" i="3"/>
  <c r="K489" i="3"/>
  <c r="L489" i="3"/>
  <c r="H489" i="3"/>
  <c r="F490" i="3"/>
  <c r="G490" i="3"/>
  <c r="F491" i="3"/>
  <c r="H491" i="3"/>
  <c r="F492" i="3"/>
  <c r="H492" i="3"/>
  <c r="F493" i="3"/>
  <c r="H493" i="3"/>
  <c r="F494" i="3"/>
  <c r="F495" i="3"/>
  <c r="G495" i="3"/>
  <c r="J495" i="3"/>
  <c r="K495" i="3"/>
  <c r="L495" i="3"/>
  <c r="F496" i="3"/>
  <c r="K496" i="3"/>
  <c r="H496" i="3"/>
  <c r="J496" i="3"/>
  <c r="L496" i="3"/>
  <c r="F497" i="3"/>
  <c r="F498" i="3"/>
  <c r="F499" i="3"/>
  <c r="F500" i="3"/>
  <c r="G500" i="3"/>
  <c r="H500" i="3"/>
  <c r="F501" i="3"/>
  <c r="F502" i="3"/>
  <c r="G502" i="3"/>
  <c r="J502" i="3"/>
  <c r="K502" i="3"/>
  <c r="L502" i="3"/>
  <c r="F503" i="3"/>
  <c r="F504" i="3"/>
  <c r="F505" i="3"/>
  <c r="F506" i="3"/>
  <c r="F507" i="3"/>
  <c r="G507" i="3"/>
  <c r="J507" i="3"/>
  <c r="K507" i="3"/>
  <c r="L507" i="3"/>
  <c r="H507" i="3"/>
  <c r="F508" i="3"/>
  <c r="H508" i="3"/>
  <c r="F509" i="3"/>
  <c r="H509" i="3"/>
  <c r="F510" i="3"/>
  <c r="H510" i="3"/>
  <c r="F511" i="3"/>
  <c r="G511" i="3"/>
  <c r="H511" i="3"/>
  <c r="J511" i="3"/>
  <c r="K511" i="3"/>
  <c r="F512" i="3"/>
  <c r="G512" i="3"/>
  <c r="F513" i="3"/>
  <c r="G513" i="3"/>
  <c r="F514" i="3"/>
  <c r="G514" i="3"/>
  <c r="H514" i="3"/>
  <c r="J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G545" i="3"/>
  <c r="H545" i="3"/>
  <c r="F546" i="3"/>
  <c r="H546" i="3"/>
  <c r="F547" i="3"/>
  <c r="F548" i="3"/>
  <c r="F549" i="3"/>
  <c r="F550" i="3"/>
  <c r="F551" i="3"/>
  <c r="F552" i="3"/>
  <c r="G552" i="3"/>
  <c r="F553" i="3"/>
  <c r="H553" i="3"/>
  <c r="F554" i="3"/>
  <c r="H554" i="3"/>
  <c r="F555" i="3"/>
  <c r="F556" i="3"/>
  <c r="F557" i="3"/>
  <c r="F558" i="3"/>
  <c r="K558" i="3"/>
  <c r="L558" i="3"/>
  <c r="H558" i="3"/>
  <c r="F559" i="3"/>
  <c r="F560" i="3"/>
  <c r="G560" i="3"/>
  <c r="J560" i="3"/>
  <c r="K560" i="3"/>
  <c r="L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H585" i="3"/>
  <c r="F586" i="3"/>
  <c r="G586" i="3"/>
  <c r="F587" i="3"/>
  <c r="H587" i="3"/>
  <c r="F588" i="3"/>
  <c r="F589" i="3"/>
  <c r="H589" i="3"/>
  <c r="F590" i="3"/>
  <c r="F591" i="3"/>
  <c r="G591" i="3"/>
  <c r="F592" i="3"/>
  <c r="G592" i="3"/>
  <c r="H592" i="3"/>
  <c r="F593" i="3"/>
  <c r="H593" i="3"/>
  <c r="F594" i="3"/>
  <c r="H594" i="3"/>
  <c r="F595" i="3"/>
  <c r="F596" i="3"/>
  <c r="F597" i="3"/>
  <c r="G597" i="3"/>
  <c r="J597" i="3"/>
  <c r="K597" i="3"/>
  <c r="L597" i="3"/>
  <c r="F598" i="3"/>
  <c r="H598" i="3"/>
  <c r="F599" i="3"/>
  <c r="F600" i="3"/>
  <c r="H600" i="3"/>
  <c r="J600" i="3"/>
  <c r="K600" i="3"/>
  <c r="L600" i="3"/>
  <c r="F601" i="3"/>
  <c r="F602" i="3"/>
  <c r="H602" i="3"/>
  <c r="F603" i="3"/>
  <c r="F604" i="3"/>
  <c r="H604" i="3"/>
  <c r="J604" i="3"/>
  <c r="K604" i="3"/>
  <c r="F605" i="3"/>
  <c r="H605" i="3"/>
  <c r="F606" i="3"/>
  <c r="G606" i="3"/>
  <c r="F607" i="3"/>
  <c r="F608" i="3"/>
  <c r="F609" i="3"/>
  <c r="G609" i="3"/>
  <c r="J609" i="3"/>
  <c r="F610" i="3"/>
  <c r="H610" i="3"/>
  <c r="F611" i="3"/>
  <c r="H611" i="3"/>
  <c r="J611" i="3"/>
  <c r="F612" i="3"/>
  <c r="F613" i="3"/>
  <c r="F614" i="3"/>
  <c r="F615" i="3"/>
  <c r="H615" i="3"/>
  <c r="F616" i="3"/>
  <c r="H616" i="3"/>
  <c r="F617" i="3"/>
  <c r="C618" i="3"/>
  <c r="D618" i="3"/>
  <c r="F631" i="3"/>
  <c r="H631" i="3"/>
  <c r="F632" i="3"/>
  <c r="F633" i="3"/>
  <c r="F634" i="3"/>
  <c r="F635" i="3"/>
  <c r="F636" i="3"/>
  <c r="F637" i="3"/>
  <c r="H637" i="3"/>
  <c r="J637" i="3"/>
  <c r="K637" i="3"/>
  <c r="L637" i="3"/>
  <c r="F638" i="3"/>
  <c r="F639" i="3"/>
  <c r="G639" i="3"/>
  <c r="J639" i="3"/>
  <c r="F640" i="3"/>
  <c r="H640" i="3"/>
  <c r="F641" i="3"/>
  <c r="F642" i="3"/>
  <c r="G642" i="3"/>
  <c r="F643" i="3"/>
  <c r="G643" i="3"/>
  <c r="H643" i="3"/>
  <c r="F644" i="3"/>
  <c r="F645" i="3"/>
  <c r="F646" i="3"/>
  <c r="F647" i="3"/>
  <c r="F648" i="3"/>
  <c r="G648" i="3"/>
  <c r="F649" i="3"/>
  <c r="F650" i="3"/>
  <c r="K650" i="3"/>
  <c r="L650" i="3"/>
  <c r="F651" i="3"/>
  <c r="H651" i="3"/>
  <c r="F652" i="3"/>
  <c r="H652" i="3"/>
  <c r="H669" i="3"/>
  <c r="F653" i="3"/>
  <c r="G653" i="3"/>
  <c r="H653" i="3"/>
  <c r="J653" i="3"/>
  <c r="K653" i="3"/>
  <c r="L653" i="3"/>
  <c r="F654" i="3"/>
  <c r="F655" i="3"/>
  <c r="F656" i="3"/>
  <c r="F657" i="3"/>
  <c r="F658" i="3"/>
  <c r="F659" i="3"/>
  <c r="F660" i="3"/>
  <c r="H660" i="3"/>
  <c r="F661" i="3"/>
  <c r="G661" i="3"/>
  <c r="J661" i="3"/>
  <c r="K661" i="3"/>
  <c r="L661" i="3"/>
  <c r="F662" i="3"/>
  <c r="F663" i="3"/>
  <c r="F664" i="3"/>
  <c r="G664" i="3"/>
  <c r="H664" i="3"/>
  <c r="F665" i="3"/>
  <c r="H665" i="3"/>
  <c r="F666" i="3"/>
  <c r="F667" i="3"/>
  <c r="H667" i="3"/>
  <c r="F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49" i="2"/>
  <c r="F53" i="2"/>
  <c r="F55" i="2"/>
  <c r="F57" i="2"/>
  <c r="F59" i="2"/>
  <c r="B63" i="2"/>
  <c r="F52" i="2"/>
  <c r="B91" i="2"/>
  <c r="B103" i="2"/>
  <c r="B101" i="2"/>
  <c r="B131" i="2"/>
  <c r="B141" i="2"/>
  <c r="B143" i="2"/>
  <c r="B171" i="2"/>
  <c r="B181" i="2"/>
  <c r="B183" i="2"/>
  <c r="B211" i="2"/>
  <c r="B221" i="2"/>
  <c r="B223" i="2"/>
  <c r="F209" i="2"/>
  <c r="B250" i="2"/>
  <c r="B262" i="2"/>
  <c r="B260" i="2"/>
  <c r="B289" i="2"/>
  <c r="B299" i="2"/>
  <c r="B301" i="2"/>
  <c r="B328" i="2"/>
  <c r="B338" i="2"/>
  <c r="B340" i="2"/>
  <c r="B368" i="2"/>
  <c r="B378" i="2"/>
  <c r="B380" i="2"/>
  <c r="F366" i="2"/>
  <c r="B407" i="2"/>
  <c r="B419" i="2"/>
  <c r="B417" i="2"/>
  <c r="B446" i="2"/>
  <c r="B456" i="2"/>
  <c r="B458" i="2"/>
  <c r="B485" i="2"/>
  <c r="B495" i="2"/>
  <c r="B497" i="2"/>
  <c r="C76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N140" i="1"/>
  <c r="D141" i="1"/>
  <c r="E141" i="1"/>
  <c r="F141" i="1"/>
  <c r="G141" i="1"/>
  <c r="H141" i="1"/>
  <c r="I141" i="1"/>
  <c r="J141" i="1"/>
  <c r="K141" i="1"/>
  <c r="L141" i="1"/>
  <c r="M141" i="1"/>
  <c r="N141" i="1"/>
  <c r="D142" i="1"/>
  <c r="E142" i="1"/>
  <c r="F142" i="1"/>
  <c r="G142" i="1"/>
  <c r="H142" i="1"/>
  <c r="I142" i="1"/>
  <c r="J142" i="1"/>
  <c r="K142" i="1"/>
  <c r="L142" i="1"/>
  <c r="M142" i="1"/>
  <c r="N142" i="1"/>
  <c r="D143" i="1"/>
  <c r="E143" i="1"/>
  <c r="F143" i="1"/>
  <c r="G143" i="1"/>
  <c r="H143" i="1"/>
  <c r="I143" i="1"/>
  <c r="J143" i="1"/>
  <c r="K143" i="1"/>
  <c r="L143" i="1"/>
  <c r="M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N145" i="1"/>
  <c r="D146" i="1"/>
  <c r="E146" i="1"/>
  <c r="F146" i="1"/>
  <c r="G146" i="1"/>
  <c r="H146" i="1"/>
  <c r="I146" i="1"/>
  <c r="J146" i="1"/>
  <c r="K146" i="1"/>
  <c r="L146" i="1"/>
  <c r="M146" i="1"/>
  <c r="D147" i="1"/>
  <c r="E147" i="1"/>
  <c r="F147" i="1"/>
  <c r="G147" i="1"/>
  <c r="H147" i="1"/>
  <c r="I147" i="1"/>
  <c r="J147" i="1"/>
  <c r="K147" i="1"/>
  <c r="L147" i="1"/>
  <c r="M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H150" i="1"/>
  <c r="I150" i="1"/>
  <c r="J150" i="1"/>
  <c r="K150" i="1"/>
  <c r="L150" i="1"/>
  <c r="M150" i="1"/>
  <c r="D151" i="1"/>
  <c r="E151" i="1"/>
  <c r="F151" i="1"/>
  <c r="G151" i="1"/>
  <c r="H151" i="1"/>
  <c r="I151" i="1"/>
  <c r="J151" i="1"/>
  <c r="K151" i="1"/>
  <c r="L151" i="1"/>
  <c r="M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D155" i="1"/>
  <c r="E155" i="1"/>
  <c r="F155" i="1"/>
  <c r="G155" i="1"/>
  <c r="H155" i="1"/>
  <c r="I155" i="1"/>
  <c r="J155" i="1"/>
  <c r="K155" i="1"/>
  <c r="L155" i="1"/>
  <c r="M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E159" i="1"/>
  <c r="F159" i="1"/>
  <c r="G159" i="1"/>
  <c r="H159" i="1"/>
  <c r="I159" i="1"/>
  <c r="J159" i="1"/>
  <c r="K159" i="1"/>
  <c r="L159" i="1"/>
  <c r="M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H162" i="1"/>
  <c r="I162" i="1"/>
  <c r="J162" i="1"/>
  <c r="K162" i="1"/>
  <c r="L162" i="1"/>
  <c r="M162" i="1"/>
  <c r="N162" i="1"/>
  <c r="D163" i="1"/>
  <c r="E163" i="1"/>
  <c r="F163" i="1"/>
  <c r="G163" i="1"/>
  <c r="H163" i="1"/>
  <c r="I163" i="1"/>
  <c r="J163" i="1"/>
  <c r="K163" i="1"/>
  <c r="L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7" i="1"/>
  <c r="E167" i="1"/>
  <c r="F167" i="1"/>
  <c r="G167" i="1"/>
  <c r="H167" i="1"/>
  <c r="I167" i="1"/>
  <c r="J167" i="1"/>
  <c r="K167" i="1"/>
  <c r="L167" i="1"/>
  <c r="M167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H170" i="1"/>
  <c r="I170" i="1"/>
  <c r="J170" i="1"/>
  <c r="K170" i="1"/>
  <c r="L170" i="1"/>
  <c r="M170" i="1"/>
  <c r="N170" i="1"/>
  <c r="D171" i="1"/>
  <c r="E171" i="1"/>
  <c r="F171" i="1"/>
  <c r="G171" i="1"/>
  <c r="H171" i="1"/>
  <c r="I171" i="1"/>
  <c r="J171" i="1"/>
  <c r="K171" i="1"/>
  <c r="L171" i="1"/>
  <c r="M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E175" i="1"/>
  <c r="F175" i="1"/>
  <c r="G175" i="1"/>
  <c r="H175" i="1"/>
  <c r="I175" i="1"/>
  <c r="J175" i="1"/>
  <c r="K175" i="1"/>
  <c r="L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C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I228" i="1"/>
  <c r="J228" i="1"/>
  <c r="L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C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G239" i="1"/>
  <c r="H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G289" i="1"/>
  <c r="H289" i="1"/>
  <c r="I289" i="1"/>
  <c r="K289" i="1"/>
  <c r="L289" i="1"/>
  <c r="M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E294" i="1"/>
  <c r="F294" i="1"/>
  <c r="H294" i="1"/>
  <c r="I294" i="1"/>
  <c r="J294" i="1"/>
  <c r="K294" i="1"/>
  <c r="L294" i="1"/>
  <c r="M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0" i="1"/>
  <c r="E340" i="1"/>
  <c r="F340" i="1"/>
  <c r="G340" i="1"/>
  <c r="I340" i="1"/>
  <c r="J340" i="1"/>
  <c r="K340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C343" i="1"/>
  <c r="C355" i="4"/>
  <c r="I343" i="1"/>
  <c r="J343" i="1"/>
  <c r="K343" i="1"/>
  <c r="L343" i="1"/>
  <c r="M343" i="1"/>
  <c r="N343" i="1"/>
  <c r="F344" i="1"/>
  <c r="G344" i="1"/>
  <c r="H344" i="1"/>
  <c r="I344" i="1"/>
  <c r="J344" i="1"/>
  <c r="K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N355" i="1"/>
  <c r="E356" i="1"/>
  <c r="F356" i="1"/>
  <c r="G356" i="1"/>
  <c r="I356" i="1"/>
  <c r="J356" i="1"/>
  <c r="M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N358" i="1"/>
  <c r="D359" i="1"/>
  <c r="E359" i="1"/>
  <c r="H359" i="1"/>
  <c r="N359" i="1"/>
  <c r="F360" i="1"/>
  <c r="G360" i="1"/>
  <c r="I360" i="1"/>
  <c r="J360" i="1"/>
  <c r="K360" i="1"/>
  <c r="L360" i="1"/>
  <c r="M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E364" i="1"/>
  <c r="F364" i="1"/>
  <c r="G364" i="1"/>
  <c r="H364" i="1"/>
  <c r="I364" i="1"/>
  <c r="K364" i="1"/>
  <c r="L364" i="1"/>
  <c r="M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K335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I368" i="1"/>
  <c r="K368" i="1"/>
  <c r="L368" i="1"/>
  <c r="M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D372" i="1"/>
  <c r="G372" i="1"/>
  <c r="H372" i="1"/>
  <c r="K372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D409" i="1"/>
  <c r="E409" i="1"/>
  <c r="F409" i="1"/>
  <c r="G409" i="1"/>
  <c r="I409" i="1"/>
  <c r="K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1" i="1"/>
  <c r="E421" i="1"/>
  <c r="F421" i="1"/>
  <c r="H421" i="1"/>
  <c r="L421" i="1"/>
  <c r="M421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E425" i="1"/>
  <c r="F425" i="1"/>
  <c r="G425" i="1"/>
  <c r="H425" i="1"/>
  <c r="I425" i="1"/>
  <c r="M425" i="1"/>
  <c r="D426" i="1"/>
  <c r="E426" i="1"/>
  <c r="C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I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M400" i="1"/>
  <c r="D432" i="1"/>
  <c r="E432" i="1"/>
  <c r="F432" i="1"/>
  <c r="G432" i="1"/>
  <c r="G400" i="1"/>
  <c r="H432" i="1"/>
  <c r="I432" i="1"/>
  <c r="K432" i="1"/>
  <c r="L432" i="1"/>
  <c r="N432" i="1"/>
  <c r="D433" i="1"/>
  <c r="E433" i="1"/>
  <c r="F433" i="1"/>
  <c r="G433" i="1"/>
  <c r="I433" i="1"/>
  <c r="M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I400" i="1"/>
  <c r="H15" i="8"/>
  <c r="J436" i="1"/>
  <c r="L436" i="1"/>
  <c r="M436" i="1"/>
  <c r="N436" i="1"/>
  <c r="D437" i="1"/>
  <c r="E437" i="1"/>
  <c r="F437" i="1"/>
  <c r="G437" i="1"/>
  <c r="I437" i="1"/>
  <c r="K437" i="1"/>
  <c r="L437" i="1"/>
  <c r="M437" i="1"/>
  <c r="N437" i="1"/>
  <c r="D438" i="1"/>
  <c r="F438" i="1"/>
  <c r="G438" i="1"/>
  <c r="H438" i="1"/>
  <c r="I438" i="1"/>
  <c r="L438" i="1"/>
  <c r="M438" i="1"/>
  <c r="D467" i="1"/>
  <c r="E467" i="1"/>
  <c r="F467" i="1"/>
  <c r="F466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D476" i="1"/>
  <c r="E476" i="1"/>
  <c r="F476" i="1"/>
  <c r="G476" i="1"/>
  <c r="H476" i="1"/>
  <c r="I476" i="1"/>
  <c r="J476" i="1"/>
  <c r="C476" i="1"/>
  <c r="K476" i="1"/>
  <c r="L476" i="1"/>
  <c r="M476" i="1"/>
  <c r="D477" i="1"/>
  <c r="C477" i="1"/>
  <c r="E477" i="1"/>
  <c r="F477" i="1"/>
  <c r="G477" i="1"/>
  <c r="H477" i="1"/>
  <c r="I477" i="1"/>
  <c r="J477" i="1"/>
  <c r="K477" i="1"/>
  <c r="L477" i="1"/>
  <c r="M477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C479" i="1"/>
  <c r="D480" i="1"/>
  <c r="E480" i="1"/>
  <c r="F480" i="1"/>
  <c r="G480" i="1"/>
  <c r="H480" i="1"/>
  <c r="I480" i="1"/>
  <c r="J480" i="1"/>
  <c r="K480" i="1"/>
  <c r="L480" i="1"/>
  <c r="M480" i="1"/>
  <c r="D481" i="1"/>
  <c r="C481" i="1"/>
  <c r="E481" i="1"/>
  <c r="F481" i="1"/>
  <c r="G481" i="1"/>
  <c r="H481" i="1"/>
  <c r="I481" i="1"/>
  <c r="J481" i="1"/>
  <c r="K481" i="1"/>
  <c r="L481" i="1"/>
  <c r="M481" i="1"/>
  <c r="E482" i="1"/>
  <c r="F482" i="1"/>
  <c r="G482" i="1"/>
  <c r="H482" i="1"/>
  <c r="I482" i="1"/>
  <c r="J482" i="1"/>
  <c r="K482" i="1"/>
  <c r="L482" i="1"/>
  <c r="M482" i="1"/>
  <c r="N483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N487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E491" i="1"/>
  <c r="K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G495" i="1"/>
  <c r="K495" i="1"/>
  <c r="L495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F499" i="1"/>
  <c r="C499" i="1"/>
  <c r="M499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M502" i="1"/>
  <c r="J503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N535" i="1"/>
  <c r="E536" i="1"/>
  <c r="F536" i="1"/>
  <c r="G536" i="1"/>
  <c r="H536" i="1"/>
  <c r="J536" i="1"/>
  <c r="K536" i="1"/>
  <c r="L536" i="1"/>
  <c r="M536" i="1"/>
  <c r="D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E540" i="1"/>
  <c r="F540" i="1"/>
  <c r="G540" i="1"/>
  <c r="H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C544" i="1"/>
  <c r="E544" i="1"/>
  <c r="F544" i="1"/>
  <c r="G544" i="1"/>
  <c r="H544" i="1"/>
  <c r="J544" i="1"/>
  <c r="K544" i="1"/>
  <c r="L544" i="1"/>
  <c r="M544" i="1"/>
  <c r="N544" i="1"/>
  <c r="D545" i="1"/>
  <c r="G545" i="1"/>
  <c r="C545" i="1"/>
  <c r="J545" i="1"/>
  <c r="N545" i="1"/>
  <c r="D546" i="1"/>
  <c r="E546" i="1"/>
  <c r="F546" i="1"/>
  <c r="H546" i="1"/>
  <c r="I546" i="1"/>
  <c r="J546" i="1"/>
  <c r="K546" i="1"/>
  <c r="M546" i="1"/>
  <c r="E547" i="1"/>
  <c r="C547" i="1"/>
  <c r="C567" i="4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C548" i="1"/>
  <c r="J548" i="1"/>
  <c r="K548" i="1"/>
  <c r="L548" i="1"/>
  <c r="M548" i="1"/>
  <c r="D549" i="1"/>
  <c r="J549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I552" i="1"/>
  <c r="J552" i="1"/>
  <c r="C552" i="1"/>
  <c r="C572" i="4"/>
  <c r="K552" i="1"/>
  <c r="L552" i="1"/>
  <c r="M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J560" i="1"/>
  <c r="K560" i="1"/>
  <c r="L560" i="1"/>
  <c r="M560" i="1"/>
  <c r="I561" i="1"/>
  <c r="C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H532" i="1"/>
  <c r="J564" i="1"/>
  <c r="K564" i="1"/>
  <c r="L564" i="1"/>
  <c r="M564" i="1"/>
  <c r="N564" i="1"/>
  <c r="F565" i="1"/>
  <c r="I565" i="1"/>
  <c r="M565" i="1"/>
  <c r="C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C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E569" i="1"/>
  <c r="G569" i="1"/>
  <c r="C569" i="1"/>
  <c r="M569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C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C607" i="1"/>
  <c r="H607" i="1"/>
  <c r="J607" i="1"/>
  <c r="L607" i="1"/>
  <c r="N607" i="1"/>
  <c r="D608" i="1"/>
  <c r="E608" i="1"/>
  <c r="F608" i="1"/>
  <c r="G608" i="1"/>
  <c r="H608" i="1"/>
  <c r="I608" i="1"/>
  <c r="C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C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H598" i="1"/>
  <c r="C371" i="2"/>
  <c r="D371" i="2"/>
  <c r="E371" i="2"/>
  <c r="I620" i="1"/>
  <c r="J620" i="1"/>
  <c r="K620" i="1"/>
  <c r="L620" i="1"/>
  <c r="L598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H623" i="1"/>
  <c r="I623" i="1"/>
  <c r="C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C627" i="1"/>
  <c r="C649" i="4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C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C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E670" i="1"/>
  <c r="F670" i="1"/>
  <c r="G670" i="1"/>
  <c r="H670" i="1"/>
  <c r="C670" i="1"/>
  <c r="I670" i="1"/>
  <c r="J670" i="1"/>
  <c r="K670" i="1"/>
  <c r="L670" i="1"/>
  <c r="M670" i="1"/>
  <c r="D671" i="1"/>
  <c r="E671" i="1"/>
  <c r="F671" i="1"/>
  <c r="G671" i="1"/>
  <c r="H671" i="1"/>
  <c r="I671" i="1"/>
  <c r="C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C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C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D681" i="1"/>
  <c r="C681" i="1"/>
  <c r="E681" i="1"/>
  <c r="F681" i="1"/>
  <c r="G681" i="1"/>
  <c r="H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F664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C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C693" i="1"/>
  <c r="K693" i="1"/>
  <c r="L693" i="1"/>
  <c r="M693" i="1"/>
  <c r="N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D697" i="1"/>
  <c r="C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C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C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C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M738" i="1"/>
  <c r="G739" i="1"/>
  <c r="I739" i="1"/>
  <c r="L739" i="1"/>
  <c r="D740" i="1"/>
  <c r="E740" i="1"/>
  <c r="F740" i="1"/>
  <c r="G740" i="1"/>
  <c r="H740" i="1"/>
  <c r="I740" i="1"/>
  <c r="K740" i="1"/>
  <c r="C740" i="1"/>
  <c r="L740" i="1"/>
  <c r="M740" i="1"/>
  <c r="N740" i="1"/>
  <c r="D741" i="1"/>
  <c r="C741" i="1"/>
  <c r="E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C742" i="1"/>
  <c r="D743" i="1"/>
  <c r="E743" i="1"/>
  <c r="H743" i="1"/>
  <c r="M743" i="1"/>
  <c r="C743" i="1"/>
  <c r="D744" i="1"/>
  <c r="E744" i="1"/>
  <c r="F744" i="1"/>
  <c r="C744" i="1"/>
  <c r="C771" i="4"/>
  <c r="G744" i="1"/>
  <c r="H744" i="1"/>
  <c r="I744" i="1"/>
  <c r="K744" i="1"/>
  <c r="L744" i="1"/>
  <c r="M744" i="1"/>
  <c r="D745" i="1"/>
  <c r="E745" i="1"/>
  <c r="F745" i="1"/>
  <c r="G745" i="1"/>
  <c r="G730" i="1"/>
  <c r="H745" i="1"/>
  <c r="I745" i="1"/>
  <c r="J745" i="1"/>
  <c r="K745" i="1"/>
  <c r="L745" i="1"/>
  <c r="M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N754" i="1"/>
  <c r="E755" i="1"/>
  <c r="H755" i="1"/>
  <c r="C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C762" i="1"/>
  <c r="C789" i="4"/>
  <c r="E762" i="1"/>
  <c r="F762" i="1"/>
  <c r="G762" i="1"/>
  <c r="H762" i="1"/>
  <c r="I762" i="1"/>
  <c r="J762" i="1"/>
  <c r="K762" i="1"/>
  <c r="L762" i="1"/>
  <c r="M762" i="1"/>
  <c r="N762" i="1"/>
  <c r="J763" i="1"/>
  <c r="C763" i="1"/>
  <c r="L763" i="1"/>
  <c r="D764" i="1"/>
  <c r="E764" i="1"/>
  <c r="F764" i="1"/>
  <c r="G764" i="1"/>
  <c r="H764" i="1"/>
  <c r="J764" i="1"/>
  <c r="K764" i="1"/>
  <c r="L764" i="1"/>
  <c r="M764" i="1"/>
  <c r="N764" i="1"/>
  <c r="D765" i="1"/>
  <c r="E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N767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C797" i="1"/>
  <c r="J797" i="1"/>
  <c r="L797" i="1"/>
  <c r="M797" i="1"/>
  <c r="N797" i="1"/>
  <c r="D798" i="1"/>
  <c r="E798" i="1"/>
  <c r="C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K803" i="1"/>
  <c r="L803" i="1"/>
  <c r="D804" i="1"/>
  <c r="C804" i="1"/>
  <c r="E804" i="1"/>
  <c r="K804" i="1"/>
  <c r="D805" i="1"/>
  <c r="E805" i="1"/>
  <c r="F805" i="1"/>
  <c r="G805" i="1"/>
  <c r="I805" i="1"/>
  <c r="J805" i="1"/>
  <c r="L805" i="1"/>
  <c r="M805" i="1"/>
  <c r="M795" i="1"/>
  <c r="C493" i="2"/>
  <c r="D493" i="2"/>
  <c r="E493" i="2"/>
  <c r="D806" i="1"/>
  <c r="E806" i="1"/>
  <c r="F806" i="1"/>
  <c r="G806" i="1"/>
  <c r="H806" i="1"/>
  <c r="J806" i="1"/>
  <c r="K806" i="1"/>
  <c r="L806" i="1"/>
  <c r="M806" i="1"/>
  <c r="N806" i="1"/>
  <c r="D807" i="1"/>
  <c r="C807" i="1"/>
  <c r="C837" i="4"/>
  <c r="P837" i="4"/>
  <c r="E807" i="1"/>
  <c r="G807" i="1"/>
  <c r="H807" i="1"/>
  <c r="I807" i="1"/>
  <c r="J807" i="1"/>
  <c r="K807" i="1"/>
  <c r="L807" i="1"/>
  <c r="N807" i="1"/>
  <c r="D808" i="1"/>
  <c r="E808" i="1"/>
  <c r="N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E811" i="1"/>
  <c r="G811" i="1"/>
  <c r="H811" i="1"/>
  <c r="I811" i="1"/>
  <c r="J811" i="1"/>
  <c r="K811" i="1"/>
  <c r="L811" i="1"/>
  <c r="N811" i="1"/>
  <c r="F812" i="1"/>
  <c r="I812" i="1"/>
  <c r="L812" i="1"/>
  <c r="N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D817" i="1"/>
  <c r="E817" i="1"/>
  <c r="F817" i="1"/>
  <c r="G817" i="1"/>
  <c r="H817" i="1"/>
  <c r="K817" i="1"/>
  <c r="L817" i="1"/>
  <c r="M817" i="1"/>
  <c r="D818" i="1"/>
  <c r="E818" i="1"/>
  <c r="F818" i="1"/>
  <c r="F795" i="1"/>
  <c r="G818" i="1"/>
  <c r="H818" i="1"/>
  <c r="I818" i="1"/>
  <c r="J818" i="1"/>
  <c r="J795" i="1"/>
  <c r="C490" i="2"/>
  <c r="D490" i="2"/>
  <c r="E490" i="2"/>
  <c r="K818" i="1"/>
  <c r="L818" i="1"/>
  <c r="M818" i="1"/>
  <c r="D819" i="1"/>
  <c r="C819" i="1"/>
  <c r="E819" i="1"/>
  <c r="G819" i="1"/>
  <c r="H819" i="1"/>
  <c r="I819" i="1"/>
  <c r="J819" i="1"/>
  <c r="K819" i="1"/>
  <c r="L819" i="1"/>
  <c r="M819" i="1"/>
  <c r="N819" i="1"/>
  <c r="E820" i="1"/>
  <c r="F820" i="1"/>
  <c r="I820" i="1"/>
  <c r="J820" i="1"/>
  <c r="N820" i="1"/>
  <c r="D821" i="1"/>
  <c r="C821" i="1"/>
  <c r="E821" i="1"/>
  <c r="F821" i="1"/>
  <c r="G821" i="1"/>
  <c r="H821" i="1"/>
  <c r="I821" i="1"/>
  <c r="K821" i="1"/>
  <c r="L821" i="1"/>
  <c r="M821" i="1"/>
  <c r="D822" i="1"/>
  <c r="E822" i="1"/>
  <c r="C822" i="1"/>
  <c r="C852" i="4"/>
  <c r="P852" i="4"/>
  <c r="F822" i="1"/>
  <c r="G822" i="1"/>
  <c r="H822" i="1"/>
  <c r="I822" i="1"/>
  <c r="J822" i="1"/>
  <c r="K822" i="1"/>
  <c r="L822" i="1"/>
  <c r="M822" i="1"/>
  <c r="D823" i="1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F825" i="1"/>
  <c r="G825" i="1"/>
  <c r="H825" i="1"/>
  <c r="I825" i="1"/>
  <c r="K825" i="1"/>
  <c r="L825" i="1"/>
  <c r="M825" i="1"/>
  <c r="N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C828" i="1"/>
  <c r="D829" i="1"/>
  <c r="C829" i="1"/>
  <c r="E829" i="1"/>
  <c r="F829" i="1"/>
  <c r="G829" i="1"/>
  <c r="H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E832" i="1"/>
  <c r="C832" i="1"/>
  <c r="J832" i="1"/>
  <c r="D833" i="1"/>
  <c r="E833" i="1"/>
  <c r="F833" i="1"/>
  <c r="G833" i="1"/>
  <c r="H833" i="1"/>
  <c r="I833" i="1"/>
  <c r="K833" i="1"/>
  <c r="L833" i="1"/>
  <c r="M833" i="1"/>
  <c r="AD224" i="5"/>
  <c r="K204" i="1"/>
  <c r="J195" i="3"/>
  <c r="K195" i="3"/>
  <c r="L195" i="3"/>
  <c r="J199" i="3"/>
  <c r="K199" i="3"/>
  <c r="L199" i="3"/>
  <c r="J204" i="3"/>
  <c r="K204" i="3"/>
  <c r="L204" i="3"/>
  <c r="J185" i="3"/>
  <c r="K185" i="3"/>
  <c r="L185" i="3"/>
  <c r="J174" i="3"/>
  <c r="K174" i="3"/>
  <c r="L174" i="3"/>
  <c r="J193" i="3"/>
  <c r="K193" i="3"/>
  <c r="L193" i="3"/>
  <c r="J194" i="3"/>
  <c r="K194" i="3"/>
  <c r="L194" i="3"/>
  <c r="P227" i="5"/>
  <c r="J171" i="3"/>
  <c r="K171" i="3"/>
  <c r="L171" i="3"/>
  <c r="B224" i="5"/>
  <c r="B227" i="5"/>
  <c r="AJ224" i="5"/>
  <c r="Y227" i="5"/>
  <c r="Y226" i="5"/>
  <c r="M227" i="5"/>
  <c r="M226" i="5"/>
  <c r="J183" i="3"/>
  <c r="K183" i="3"/>
  <c r="L183" i="3"/>
  <c r="J177" i="3"/>
  <c r="K177" i="3"/>
  <c r="L177" i="3"/>
  <c r="C224" i="5"/>
  <c r="AH227" i="5"/>
  <c r="AH226" i="5"/>
  <c r="J227" i="5"/>
  <c r="J226" i="5"/>
  <c r="G227" i="5"/>
  <c r="G226" i="5"/>
  <c r="J167" i="3"/>
  <c r="K167" i="3"/>
  <c r="L167" i="3"/>
  <c r="D227" i="5"/>
  <c r="D226" i="5"/>
  <c r="J187" i="3"/>
  <c r="K187" i="3"/>
  <c r="L187" i="3"/>
  <c r="J178" i="3"/>
  <c r="K178" i="3"/>
  <c r="L178" i="3"/>
  <c r="J220" i="3"/>
  <c r="K220" i="3"/>
  <c r="L220" i="3"/>
  <c r="AE286" i="5"/>
  <c r="J219" i="3"/>
  <c r="K219" i="3"/>
  <c r="L219" i="3"/>
  <c r="G231" i="3"/>
  <c r="H231" i="3"/>
  <c r="J255" i="3"/>
  <c r="K255" i="3"/>
  <c r="L255" i="3"/>
  <c r="J228" i="3"/>
  <c r="K228" i="3"/>
  <c r="L228" i="3"/>
  <c r="Y286" i="5"/>
  <c r="P286" i="5"/>
  <c r="AH286" i="5"/>
  <c r="AH285" i="5"/>
  <c r="J286" i="5"/>
  <c r="G246" i="3"/>
  <c r="J241" i="3"/>
  <c r="K241" i="3"/>
  <c r="L241" i="3"/>
  <c r="N364" i="1"/>
  <c r="J298" i="3"/>
  <c r="K298" i="3"/>
  <c r="L298" i="3"/>
  <c r="H300" i="3"/>
  <c r="J296" i="3"/>
  <c r="K296" i="3"/>
  <c r="L296" i="3"/>
  <c r="J343" i="5"/>
  <c r="J342" i="5"/>
  <c r="J295" i="3"/>
  <c r="K295" i="3"/>
  <c r="L295" i="3"/>
  <c r="J274" i="3"/>
  <c r="K274" i="3"/>
  <c r="L274" i="3"/>
  <c r="J291" i="3"/>
  <c r="K291" i="3"/>
  <c r="L291" i="3"/>
  <c r="J279" i="3"/>
  <c r="K279" i="3"/>
  <c r="L279" i="3"/>
  <c r="V343" i="5"/>
  <c r="V342" i="5"/>
  <c r="J273" i="3"/>
  <c r="K273" i="3"/>
  <c r="L273" i="3"/>
  <c r="AH343" i="5"/>
  <c r="AH342" i="5"/>
  <c r="B340" i="5"/>
  <c r="I336" i="1"/>
  <c r="F337" i="1"/>
  <c r="M271" i="1"/>
  <c r="K271" i="1"/>
  <c r="X283" i="5"/>
  <c r="C295" i="1"/>
  <c r="C305" i="4"/>
  <c r="U283" i="5"/>
  <c r="I270" i="1"/>
  <c r="C297" i="1"/>
  <c r="C307" i="4"/>
  <c r="L283" i="5"/>
  <c r="E272" i="1"/>
  <c r="F283" i="5"/>
  <c r="D272" i="1"/>
  <c r="G402" i="1"/>
  <c r="N415" i="1"/>
  <c r="J330" i="3"/>
  <c r="K330" i="3"/>
  <c r="L330" i="3"/>
  <c r="H409" i="1"/>
  <c r="E410" i="1"/>
  <c r="J331" i="3"/>
  <c r="K331" i="3"/>
  <c r="L331" i="3"/>
  <c r="M401" i="1"/>
  <c r="L403" i="1"/>
  <c r="I401" i="1"/>
  <c r="L400" i="5"/>
  <c r="J347" i="3"/>
  <c r="K347" i="3"/>
  <c r="L347" i="3"/>
  <c r="I400" i="5"/>
  <c r="AG400" i="5"/>
  <c r="J328" i="3"/>
  <c r="K328" i="3"/>
  <c r="L328" i="3"/>
  <c r="O400" i="5"/>
  <c r="D403" i="5"/>
  <c r="D402" i="5"/>
  <c r="F400" i="5"/>
  <c r="J326" i="3"/>
  <c r="K326" i="3"/>
  <c r="L326" i="3"/>
  <c r="H352" i="3"/>
  <c r="K403" i="1"/>
  <c r="G322" i="3"/>
  <c r="J322" i="3"/>
  <c r="K322" i="3"/>
  <c r="L322" i="3"/>
  <c r="P403" i="5"/>
  <c r="P402" i="5"/>
  <c r="J403" i="5"/>
  <c r="J402" i="5"/>
  <c r="J352" i="3"/>
  <c r="K352" i="3"/>
  <c r="L352" i="3"/>
  <c r="G403" i="5"/>
  <c r="J359" i="3"/>
  <c r="K359" i="3"/>
  <c r="L359" i="3"/>
  <c r="J406" i="3"/>
  <c r="K406" i="3"/>
  <c r="L406" i="3"/>
  <c r="J388" i="3"/>
  <c r="K388" i="3"/>
  <c r="L388" i="3"/>
  <c r="J400" i="3"/>
  <c r="K400" i="3"/>
  <c r="L400" i="3"/>
  <c r="H380" i="3"/>
  <c r="AG457" i="5"/>
  <c r="J471" i="1"/>
  <c r="I471" i="1"/>
  <c r="C473" i="1"/>
  <c r="H471" i="1"/>
  <c r="G471" i="1"/>
  <c r="F471" i="1"/>
  <c r="I457" i="5"/>
  <c r="AB460" i="5"/>
  <c r="AB459" i="5"/>
  <c r="J410" i="3"/>
  <c r="K410" i="3"/>
  <c r="L410" i="3"/>
  <c r="J402" i="3"/>
  <c r="K402" i="3"/>
  <c r="L402" i="3"/>
  <c r="J390" i="3"/>
  <c r="K390" i="3"/>
  <c r="L390" i="3"/>
  <c r="J397" i="3"/>
  <c r="K397" i="3"/>
  <c r="L397" i="3"/>
  <c r="K393" i="3"/>
  <c r="L393" i="3"/>
  <c r="S460" i="5"/>
  <c r="S459" i="5"/>
  <c r="J378" i="3"/>
  <c r="K378" i="3"/>
  <c r="L378" i="3"/>
  <c r="M460" i="5"/>
  <c r="M459" i="5"/>
  <c r="G460" i="5"/>
  <c r="G459" i="5"/>
  <c r="J460" i="5"/>
  <c r="AE460" i="5"/>
  <c r="AE459" i="5"/>
  <c r="J394" i="3"/>
  <c r="K394" i="3"/>
  <c r="L394" i="3"/>
  <c r="J374" i="3"/>
  <c r="K374" i="3"/>
  <c r="L374" i="3"/>
  <c r="J463" i="3"/>
  <c r="K463" i="3"/>
  <c r="L463" i="3"/>
  <c r="J446" i="3"/>
  <c r="K446" i="3"/>
  <c r="L446" i="3"/>
  <c r="J457" i="3"/>
  <c r="K457" i="3"/>
  <c r="L457" i="3"/>
  <c r="J444" i="3"/>
  <c r="K444" i="3"/>
  <c r="L444" i="3"/>
  <c r="J440" i="3"/>
  <c r="K440" i="3"/>
  <c r="L440" i="3"/>
  <c r="AE518" i="5"/>
  <c r="AE517" i="5"/>
  <c r="G518" i="5"/>
  <c r="G517" i="5"/>
  <c r="H432" i="3"/>
  <c r="AH518" i="5"/>
  <c r="Y518" i="5"/>
  <c r="Y517" i="5"/>
  <c r="G432" i="3"/>
  <c r="M537" i="1"/>
  <c r="K537" i="1"/>
  <c r="C537" i="1"/>
  <c r="I537" i="1"/>
  <c r="C534" i="1"/>
  <c r="C533" i="1"/>
  <c r="C553" i="4"/>
  <c r="J479" i="3"/>
  <c r="J481" i="3"/>
  <c r="K481" i="3"/>
  <c r="L481" i="3"/>
  <c r="J510" i="3"/>
  <c r="K510" i="3"/>
  <c r="L510" i="3"/>
  <c r="J515" i="3"/>
  <c r="K515" i="3"/>
  <c r="L515" i="3"/>
  <c r="J505" i="3"/>
  <c r="K505" i="3"/>
  <c r="L505" i="3"/>
  <c r="S576" i="5"/>
  <c r="S575" i="5"/>
  <c r="AH576" i="5"/>
  <c r="AH575" i="5"/>
  <c r="Y576" i="5"/>
  <c r="Y575" i="5"/>
  <c r="J576" i="5"/>
  <c r="J575" i="5"/>
  <c r="G575" i="5"/>
  <c r="G509" i="3"/>
  <c r="L603" i="1"/>
  <c r="X573" i="5"/>
  <c r="I603" i="1"/>
  <c r="G603" i="1"/>
  <c r="C611" i="1"/>
  <c r="C633" i="4"/>
  <c r="F573" i="5"/>
  <c r="J537" i="3"/>
  <c r="K537" i="3"/>
  <c r="L537" i="3"/>
  <c r="J545" i="3"/>
  <c r="K543" i="3"/>
  <c r="L543" i="3"/>
  <c r="J535" i="3"/>
  <c r="K535" i="3"/>
  <c r="L535" i="3"/>
  <c r="M635" i="5"/>
  <c r="M634" i="5"/>
  <c r="J531" i="3"/>
  <c r="K531" i="3"/>
  <c r="L531" i="3"/>
  <c r="Y634" i="5"/>
  <c r="J635" i="5"/>
  <c r="G635" i="5"/>
  <c r="G634" i="5"/>
  <c r="J566" i="3"/>
  <c r="K566" i="3"/>
  <c r="L566" i="3"/>
  <c r="U691" i="5"/>
  <c r="H735" i="1"/>
  <c r="F734" i="1"/>
  <c r="C765" i="1"/>
  <c r="E735" i="1"/>
  <c r="C747" i="1"/>
  <c r="D735" i="1"/>
  <c r="J593" i="3"/>
  <c r="J605" i="3"/>
  <c r="C751" i="1"/>
  <c r="J588" i="3"/>
  <c r="K588" i="3"/>
  <c r="L588" i="3"/>
  <c r="J583" i="3"/>
  <c r="K583" i="3"/>
  <c r="L583" i="3"/>
  <c r="J584" i="3"/>
  <c r="K584" i="3"/>
  <c r="L584" i="3"/>
  <c r="J606" i="3"/>
  <c r="K606" i="3"/>
  <c r="L606" i="3"/>
  <c r="AE694" i="5"/>
  <c r="AE693" i="5"/>
  <c r="C731" i="1"/>
  <c r="M694" i="5"/>
  <c r="M693" i="5"/>
  <c r="Y694" i="5"/>
  <c r="Y693" i="5"/>
  <c r="K611" i="3"/>
  <c r="L611" i="3"/>
  <c r="J612" i="3"/>
  <c r="K612" i="3"/>
  <c r="L612" i="3"/>
  <c r="G693" i="5"/>
  <c r="G587" i="3"/>
  <c r="J587" i="3"/>
  <c r="K587" i="3"/>
  <c r="L587" i="3"/>
  <c r="AG750" i="5"/>
  <c r="L800" i="1"/>
  <c r="K800" i="1"/>
  <c r="C800" i="1"/>
  <c r="R750" i="5"/>
  <c r="O750" i="5"/>
  <c r="C808" i="1"/>
  <c r="D800" i="1"/>
  <c r="J649" i="3"/>
  <c r="J640" i="3"/>
  <c r="K640" i="3"/>
  <c r="L640" i="3"/>
  <c r="D753" i="5"/>
  <c r="D752" i="5"/>
  <c r="J651" i="3"/>
  <c r="P753" i="5"/>
  <c r="P752" i="5"/>
  <c r="J644" i="3"/>
  <c r="G753" i="5"/>
  <c r="G752" i="5"/>
  <c r="J667" i="3"/>
  <c r="K667" i="3"/>
  <c r="L667" i="3"/>
  <c r="G662" i="3"/>
  <c r="J662" i="3"/>
  <c r="K662" i="3"/>
  <c r="L662" i="3"/>
  <c r="J655" i="3"/>
  <c r="K655" i="3"/>
  <c r="L655" i="3"/>
  <c r="J634" i="3"/>
  <c r="K634" i="3"/>
  <c r="L634" i="3"/>
  <c r="C815" i="1"/>
  <c r="J660" i="3"/>
  <c r="K660" i="3"/>
  <c r="L660" i="3"/>
  <c r="J643" i="3"/>
  <c r="L37" i="5"/>
  <c r="X15" i="5"/>
  <c r="AJ13" i="5"/>
  <c r="X13" i="5"/>
  <c r="R13" i="5"/>
  <c r="L13" i="5"/>
  <c r="AA12" i="5"/>
  <c r="AJ11" i="5"/>
  <c r="O10" i="5"/>
  <c r="X9" i="5"/>
  <c r="J752" i="5"/>
  <c r="J648" i="3"/>
  <c r="K648" i="3"/>
  <c r="L648" i="3"/>
  <c r="K654" i="3"/>
  <c r="L654" i="3"/>
  <c r="S753" i="5"/>
  <c r="C748" i="1"/>
  <c r="AH693" i="5"/>
  <c r="J580" i="3"/>
  <c r="K580" i="3"/>
  <c r="L580" i="3"/>
  <c r="J582" i="3"/>
  <c r="K582" i="3"/>
  <c r="L582" i="3"/>
  <c r="C691" i="5"/>
  <c r="L604" i="3"/>
  <c r="AB694" i="5"/>
  <c r="AB693" i="5"/>
  <c r="K617" i="3"/>
  <c r="L617" i="3"/>
  <c r="J614" i="3"/>
  <c r="J613" i="3"/>
  <c r="K613" i="3"/>
  <c r="L613" i="3"/>
  <c r="J693" i="5"/>
  <c r="K609" i="3"/>
  <c r="L609" i="3"/>
  <c r="C767" i="1"/>
  <c r="C759" i="1"/>
  <c r="N730" i="1"/>
  <c r="J591" i="3"/>
  <c r="K591" i="3"/>
  <c r="L591" i="3"/>
  <c r="J603" i="3"/>
  <c r="K603" i="3"/>
  <c r="L603" i="3"/>
  <c r="J602" i="3"/>
  <c r="K602" i="3"/>
  <c r="L602" i="3"/>
  <c r="J598" i="3"/>
  <c r="K598" i="3"/>
  <c r="L598" i="3"/>
  <c r="J594" i="3"/>
  <c r="J536" i="3"/>
  <c r="K536" i="3"/>
  <c r="L536" i="3"/>
  <c r="J530" i="3"/>
  <c r="K530" i="3"/>
  <c r="L530" i="3"/>
  <c r="B37" i="5"/>
  <c r="S635" i="5"/>
  <c r="S634" i="5"/>
  <c r="C683" i="1"/>
  <c r="C680" i="1"/>
  <c r="J540" i="3"/>
  <c r="K540" i="3"/>
  <c r="L540" i="3"/>
  <c r="H532" i="3"/>
  <c r="J562" i="3"/>
  <c r="K562" i="3"/>
  <c r="L562" i="3"/>
  <c r="J553" i="3"/>
  <c r="K553" i="3"/>
  <c r="L553" i="3"/>
  <c r="C629" i="4"/>
  <c r="C629" i="1"/>
  <c r="J483" i="3"/>
  <c r="K483" i="3"/>
  <c r="L483" i="3"/>
  <c r="C613" i="1"/>
  <c r="C635" i="1"/>
  <c r="C625" i="1"/>
  <c r="J513" i="3"/>
  <c r="K513" i="3"/>
  <c r="L513" i="3"/>
  <c r="J500" i="3"/>
  <c r="K500" i="3"/>
  <c r="L500" i="3"/>
  <c r="B573" i="5"/>
  <c r="C633" i="1"/>
  <c r="L511" i="3"/>
  <c r="J426" i="3"/>
  <c r="C564" i="4"/>
  <c r="N532" i="1"/>
  <c r="C337" i="2"/>
  <c r="D337" i="2"/>
  <c r="E337" i="2"/>
  <c r="J428" i="3"/>
  <c r="J450" i="3"/>
  <c r="K450" i="3"/>
  <c r="L450" i="3"/>
  <c r="C566" i="1"/>
  <c r="C559" i="1"/>
  <c r="C550" i="1"/>
  <c r="J518" i="5"/>
  <c r="J517" i="5"/>
  <c r="AJ45" i="5"/>
  <c r="AJ41" i="5"/>
  <c r="R35" i="5"/>
  <c r="AA32" i="5"/>
  <c r="C549" i="1"/>
  <c r="C569" i="4"/>
  <c r="B29" i="5"/>
  <c r="B28" i="5"/>
  <c r="C551" i="1"/>
  <c r="C553" i="1"/>
  <c r="B515" i="5"/>
  <c r="J432" i="3"/>
  <c r="J461" i="3"/>
  <c r="K461" i="3"/>
  <c r="L461" i="3"/>
  <c r="S518" i="5"/>
  <c r="S517" i="5"/>
  <c r="J454" i="3"/>
  <c r="K454" i="3"/>
  <c r="L454" i="3"/>
  <c r="C555" i="1"/>
  <c r="C557" i="1"/>
  <c r="C554" i="1"/>
  <c r="C574" i="4"/>
  <c r="H412" i="3"/>
  <c r="J376" i="3"/>
  <c r="K376" i="3"/>
  <c r="L376" i="3"/>
  <c r="N466" i="1"/>
  <c r="J381" i="3"/>
  <c r="J391" i="3"/>
  <c r="K391" i="3"/>
  <c r="L391" i="3"/>
  <c r="C500" i="1"/>
  <c r="M43" i="9"/>
  <c r="C469" i="1"/>
  <c r="C486" i="1"/>
  <c r="C502" i="1"/>
  <c r="M466" i="1"/>
  <c r="C297" i="2"/>
  <c r="C457" i="5"/>
  <c r="J409" i="3"/>
  <c r="K409" i="3"/>
  <c r="L409" i="3"/>
  <c r="J396" i="3"/>
  <c r="K396" i="3"/>
  <c r="L396" i="3"/>
  <c r="C497" i="1"/>
  <c r="C515" i="4"/>
  <c r="C503" i="1"/>
  <c r="C491" i="1"/>
  <c r="C475" i="1"/>
  <c r="C493" i="4"/>
  <c r="C498" i="1"/>
  <c r="C516" i="4"/>
  <c r="C501" i="1"/>
  <c r="C478" i="1"/>
  <c r="C496" i="4"/>
  <c r="C488" i="1"/>
  <c r="G412" i="3"/>
  <c r="J405" i="3"/>
  <c r="K405" i="3"/>
  <c r="L405" i="3"/>
  <c r="B457" i="5"/>
  <c r="J466" i="1"/>
  <c r="J380" i="3"/>
  <c r="J392" i="3"/>
  <c r="K392" i="3"/>
  <c r="L392" i="3"/>
  <c r="B25" i="5"/>
  <c r="B24" i="5"/>
  <c r="B20" i="5"/>
  <c r="B19" i="5"/>
  <c r="B10" i="5"/>
  <c r="B9" i="5"/>
  <c r="C496" i="1"/>
  <c r="C514" i="4"/>
  <c r="C487" i="1"/>
  <c r="C494" i="1"/>
  <c r="D400" i="1"/>
  <c r="C407" i="1"/>
  <c r="C427" i="1"/>
  <c r="C434" i="1"/>
  <c r="C417" i="1"/>
  <c r="C414" i="1"/>
  <c r="J348" i="3"/>
  <c r="K348" i="3"/>
  <c r="L348" i="3"/>
  <c r="J345" i="3"/>
  <c r="K345" i="3"/>
  <c r="L345" i="3"/>
  <c r="C423" i="1"/>
  <c r="C439" i="4"/>
  <c r="C425" i="1"/>
  <c r="F19" i="5"/>
  <c r="B400" i="5"/>
  <c r="J355" i="3"/>
  <c r="K355" i="3"/>
  <c r="L355" i="3"/>
  <c r="B35" i="5"/>
  <c r="C418" i="1"/>
  <c r="C420" i="1"/>
  <c r="C405" i="1"/>
  <c r="J333" i="3"/>
  <c r="K333" i="3"/>
  <c r="L333" i="3"/>
  <c r="C409" i="1"/>
  <c r="C428" i="1"/>
  <c r="C444" i="4"/>
  <c r="AJ400" i="5"/>
  <c r="J327" i="3"/>
  <c r="K327" i="3"/>
  <c r="L327" i="3"/>
  <c r="J324" i="3"/>
  <c r="J323" i="3"/>
  <c r="K323" i="3"/>
  <c r="L323" i="3"/>
  <c r="L33" i="5"/>
  <c r="O32" i="5"/>
  <c r="AJ25" i="5"/>
  <c r="L21" i="5"/>
  <c r="AG20" i="5"/>
  <c r="AD19" i="5"/>
  <c r="F17" i="5"/>
  <c r="I16" i="5"/>
  <c r="AA10" i="5"/>
  <c r="R9" i="5"/>
  <c r="L9" i="5"/>
  <c r="F9" i="5"/>
  <c r="C424" i="1"/>
  <c r="J281" i="3"/>
  <c r="K281" i="3"/>
  <c r="L281" i="3"/>
  <c r="J302" i="3"/>
  <c r="K302" i="3"/>
  <c r="L302" i="3"/>
  <c r="C373" i="1"/>
  <c r="C344" i="1"/>
  <c r="C356" i="4"/>
  <c r="AJ340" i="5"/>
  <c r="C346" i="1"/>
  <c r="C354" i="1"/>
  <c r="C366" i="4"/>
  <c r="C358" i="1"/>
  <c r="C370" i="4"/>
  <c r="J294" i="3"/>
  <c r="K294" i="3"/>
  <c r="L294" i="3"/>
  <c r="C368" i="1"/>
  <c r="C349" i="1"/>
  <c r="C370" i="1"/>
  <c r="C365" i="1"/>
  <c r="C339" i="1"/>
  <c r="J300" i="3"/>
  <c r="J303" i="3"/>
  <c r="K303" i="3"/>
  <c r="L303" i="3"/>
  <c r="J285" i="3"/>
  <c r="K285" i="3"/>
  <c r="L285" i="3"/>
  <c r="J284" i="3"/>
  <c r="J307" i="3"/>
  <c r="K307" i="3"/>
  <c r="L307" i="3"/>
  <c r="H308" i="3"/>
  <c r="C340" i="1"/>
  <c r="P343" i="5"/>
  <c r="P342" i="5"/>
  <c r="D343" i="5"/>
  <c r="D342" i="5"/>
  <c r="J280" i="3"/>
  <c r="K280" i="3"/>
  <c r="L280" i="3"/>
  <c r="C361" i="1"/>
  <c r="C357" i="1"/>
  <c r="C657" i="4"/>
  <c r="D297" i="2"/>
  <c r="E297" i="2"/>
  <c r="L18" i="8"/>
  <c r="C770" i="4"/>
  <c r="C630" i="1"/>
  <c r="C652" i="4"/>
  <c r="J636" i="3"/>
  <c r="K636" i="3"/>
  <c r="L636" i="3"/>
  <c r="J634" i="5"/>
  <c r="J74" i="3"/>
  <c r="C506" i="4"/>
  <c r="K607" i="3"/>
  <c r="L607" i="3"/>
  <c r="K533" i="3"/>
  <c r="L533" i="3"/>
  <c r="C721" i="4"/>
  <c r="J509" i="3"/>
  <c r="K509" i="3"/>
  <c r="L509" i="3"/>
  <c r="K432" i="3"/>
  <c r="L432" i="3"/>
  <c r="C794" i="4"/>
  <c r="C653" i="4"/>
  <c r="C862" i="4"/>
  <c r="P862" i="4"/>
  <c r="K593" i="3"/>
  <c r="L593" i="3"/>
  <c r="C579" i="4"/>
  <c r="C586" i="4"/>
  <c r="C364" i="1"/>
  <c r="C350" i="1"/>
  <c r="D338" i="1"/>
  <c r="F340" i="5"/>
  <c r="C372" i="1"/>
  <c r="I340" i="5"/>
  <c r="H335" i="1"/>
  <c r="U340" i="5"/>
  <c r="I338" i="1"/>
  <c r="I335" i="1"/>
  <c r="H14" i="8"/>
  <c r="J364" i="1"/>
  <c r="X340" i="5"/>
  <c r="C363" i="1"/>
  <c r="C359" i="1"/>
  <c r="L336" i="1"/>
  <c r="L335" i="1"/>
  <c r="AD340" i="5"/>
  <c r="M336" i="1"/>
  <c r="C336" i="1"/>
  <c r="AG340" i="5"/>
  <c r="R400" i="5"/>
  <c r="H429" i="1"/>
  <c r="C440" i="4"/>
  <c r="C434" i="4"/>
  <c r="I406" i="1"/>
  <c r="C406" i="1"/>
  <c r="C422" i="4"/>
  <c r="U400" i="5"/>
  <c r="C436" i="4"/>
  <c r="C425" i="4"/>
  <c r="J402" i="1"/>
  <c r="C402" i="1"/>
  <c r="X400" i="5"/>
  <c r="K421" i="1"/>
  <c r="AA400" i="5"/>
  <c r="C493" i="1"/>
  <c r="C504" i="4"/>
  <c r="F457" i="5"/>
  <c r="K471" i="1"/>
  <c r="AA457" i="5"/>
  <c r="AD457" i="5"/>
  <c r="L467" i="1"/>
  <c r="C512" i="4"/>
  <c r="C573" i="4"/>
  <c r="O515" i="5"/>
  <c r="C565" i="4"/>
  <c r="AD515" i="5"/>
  <c r="L546" i="1"/>
  <c r="C546" i="1"/>
  <c r="F603" i="1"/>
  <c r="L573" i="5"/>
  <c r="O573" i="5"/>
  <c r="G599" i="1"/>
  <c r="K752" i="1"/>
  <c r="AA691" i="5"/>
  <c r="AD691" i="5"/>
  <c r="L750" i="1"/>
  <c r="C750" i="1"/>
  <c r="C777" i="4"/>
  <c r="U750" i="5"/>
  <c r="I799" i="1"/>
  <c r="C799" i="1"/>
  <c r="C351" i="4"/>
  <c r="C796" i="1"/>
  <c r="B750" i="5"/>
  <c r="C632" i="1"/>
  <c r="K429" i="3"/>
  <c r="L429" i="3"/>
  <c r="C369" i="1"/>
  <c r="H795" i="1"/>
  <c r="J664" i="1"/>
  <c r="I23" i="8"/>
  <c r="C636" i="1"/>
  <c r="C484" i="1"/>
  <c r="C502" i="4"/>
  <c r="AB634" i="5"/>
  <c r="AB635" i="5"/>
  <c r="C272" i="1"/>
  <c r="C352" i="4"/>
  <c r="C750" i="5"/>
  <c r="C833" i="1"/>
  <c r="E730" i="1"/>
  <c r="D598" i="1"/>
  <c r="C20" i="8"/>
  <c r="X515" i="5"/>
  <c r="G464" i="3"/>
  <c r="C497" i="4"/>
  <c r="C474" i="1"/>
  <c r="C489" i="1"/>
  <c r="I466" i="1"/>
  <c r="H18" i="8"/>
  <c r="K343" i="3"/>
  <c r="L343" i="3"/>
  <c r="C342" i="1"/>
  <c r="C605" i="1"/>
  <c r="G542" i="1"/>
  <c r="C542" i="1"/>
  <c r="C541" i="1"/>
  <c r="C561" i="4"/>
  <c r="C492" i="1"/>
  <c r="C490" i="1"/>
  <c r="C508" i="4"/>
  <c r="E466" i="1"/>
  <c r="C472" i="1"/>
  <c r="C490" i="4"/>
  <c r="D470" i="1"/>
  <c r="C371" i="1"/>
  <c r="C383" i="4"/>
  <c r="J485" i="3"/>
  <c r="K485" i="3"/>
  <c r="L485" i="3"/>
  <c r="G516" i="3"/>
  <c r="C491" i="4"/>
  <c r="K795" i="1"/>
  <c r="C634" i="1"/>
  <c r="C589" i="4"/>
  <c r="M19" i="8"/>
  <c r="C517" i="4"/>
  <c r="G466" i="1"/>
  <c r="C558" i="1"/>
  <c r="C430" i="1"/>
  <c r="C446" i="4"/>
  <c r="C413" i="1"/>
  <c r="C412" i="1"/>
  <c r="C411" i="1"/>
  <c r="N400" i="1"/>
  <c r="C404" i="1"/>
  <c r="C401" i="1"/>
  <c r="C356" i="1"/>
  <c r="C355" i="1"/>
  <c r="C351" i="1"/>
  <c r="C347" i="1"/>
  <c r="E338" i="1"/>
  <c r="C337" i="1"/>
  <c r="C305" i="1"/>
  <c r="C283" i="1"/>
  <c r="C293" i="4"/>
  <c r="H360" i="3"/>
  <c r="C400" i="5"/>
  <c r="B403" i="5"/>
  <c r="D404" i="5"/>
  <c r="B404" i="5"/>
  <c r="C340" i="5"/>
  <c r="B343" i="5"/>
  <c r="D344" i="5"/>
  <c r="B344" i="5"/>
  <c r="C422" i="1"/>
  <c r="C421" i="1"/>
  <c r="C416" i="1"/>
  <c r="C415" i="1"/>
  <c r="C362" i="1"/>
  <c r="C353" i="1"/>
  <c r="C352" i="1"/>
  <c r="C348" i="1"/>
  <c r="N335" i="1"/>
  <c r="C341" i="1"/>
  <c r="AB517" i="5"/>
  <c r="AB518" i="5"/>
  <c r="J357" i="3"/>
  <c r="G360" i="3"/>
  <c r="F335" i="1"/>
  <c r="C306" i="1"/>
  <c r="C303" i="1"/>
  <c r="C235" i="1"/>
  <c r="C223" i="1"/>
  <c r="C231" i="4"/>
  <c r="C213" i="1"/>
  <c r="J512" i="3"/>
  <c r="K512" i="3"/>
  <c r="L512" i="3"/>
  <c r="J438" i="3"/>
  <c r="J437" i="3"/>
  <c r="K437" i="3"/>
  <c r="L437" i="3"/>
  <c r="J411" i="3"/>
  <c r="K411" i="3"/>
  <c r="L411" i="3"/>
  <c r="J246" i="3"/>
  <c r="K246" i="3"/>
  <c r="L246" i="3"/>
  <c r="M664" i="1"/>
  <c r="C415" i="2"/>
  <c r="D415" i="2"/>
  <c r="E415" i="2"/>
  <c r="C240" i="1"/>
  <c r="J664" i="3"/>
  <c r="K664" i="3"/>
  <c r="L664" i="3"/>
  <c r="J615" i="3"/>
  <c r="J592" i="3"/>
  <c r="K592" i="3"/>
  <c r="L592" i="3"/>
  <c r="J460" i="3"/>
  <c r="J459" i="3"/>
  <c r="J443" i="3"/>
  <c r="K443" i="3"/>
  <c r="L443" i="3"/>
  <c r="D693" i="5"/>
  <c r="J541" i="3"/>
  <c r="C408" i="1"/>
  <c r="C286" i="1"/>
  <c r="J610" i="3"/>
  <c r="K610" i="3"/>
  <c r="L610" i="3"/>
  <c r="J563" i="3"/>
  <c r="J552" i="3"/>
  <c r="K552" i="3"/>
  <c r="L552" i="3"/>
  <c r="J546" i="3"/>
  <c r="J490" i="3"/>
  <c r="K490" i="3"/>
  <c r="L490" i="3"/>
  <c r="J403" i="3"/>
  <c r="K403" i="3"/>
  <c r="L403" i="3"/>
  <c r="J351" i="3"/>
  <c r="AH460" i="5"/>
  <c r="AH459" i="5"/>
  <c r="J385" i="3"/>
  <c r="K385" i="3"/>
  <c r="L385" i="3"/>
  <c r="M403" i="5"/>
  <c r="M402" i="5"/>
  <c r="E532" i="1"/>
  <c r="D19" i="8"/>
  <c r="C291" i="1"/>
  <c r="C140" i="1"/>
  <c r="J608" i="3"/>
  <c r="K608" i="3"/>
  <c r="L608" i="3"/>
  <c r="J456" i="3"/>
  <c r="J449" i="3"/>
  <c r="K449" i="3"/>
  <c r="L449" i="3"/>
  <c r="J408" i="3"/>
  <c r="K408" i="3"/>
  <c r="L408" i="3"/>
  <c r="J301" i="3"/>
  <c r="J249" i="3"/>
  <c r="K249" i="3"/>
  <c r="L249" i="3"/>
  <c r="J237" i="3"/>
  <c r="K237" i="3"/>
  <c r="L237" i="3"/>
  <c r="J229" i="3"/>
  <c r="K229" i="3"/>
  <c r="L229" i="3"/>
  <c r="J225" i="3"/>
  <c r="K225" i="3"/>
  <c r="L225" i="3"/>
  <c r="J304" i="3"/>
  <c r="K304" i="3"/>
  <c r="L304" i="3"/>
  <c r="J233" i="3"/>
  <c r="K233" i="3"/>
  <c r="L233" i="3"/>
  <c r="J218" i="3"/>
  <c r="K218" i="3"/>
  <c r="L218" i="3"/>
  <c r="J386" i="3"/>
  <c r="K386" i="3"/>
  <c r="L386" i="3"/>
  <c r="J356" i="3"/>
  <c r="J334" i="3"/>
  <c r="K334" i="3"/>
  <c r="L334" i="3"/>
  <c r="J173" i="3"/>
  <c r="K173" i="3"/>
  <c r="L173" i="3"/>
  <c r="J131" i="3"/>
  <c r="K131" i="3"/>
  <c r="L131" i="3"/>
  <c r="J127" i="3"/>
  <c r="K127" i="3"/>
  <c r="L127" i="3"/>
  <c r="J115" i="3"/>
  <c r="K115" i="3"/>
  <c r="L115" i="3"/>
  <c r="J69" i="3"/>
  <c r="AB403" i="5"/>
  <c r="AB402" i="5"/>
  <c r="V403" i="5"/>
  <c r="V402" i="5"/>
  <c r="Y343" i="5"/>
  <c r="Y342" i="5"/>
  <c r="J234" i="3"/>
  <c r="K234" i="3"/>
  <c r="L234" i="3"/>
  <c r="V227" i="5"/>
  <c r="V226" i="5"/>
  <c r="J176" i="3"/>
  <c r="K176" i="3"/>
  <c r="L176" i="3"/>
  <c r="J170" i="3"/>
  <c r="K170" i="3"/>
  <c r="L170" i="3"/>
  <c r="J329" i="3"/>
  <c r="K329" i="3"/>
  <c r="L329" i="3"/>
  <c r="J305" i="3"/>
  <c r="K305" i="3"/>
  <c r="L305" i="3"/>
  <c r="J242" i="3"/>
  <c r="K242" i="3"/>
  <c r="L242" i="3"/>
  <c r="J202" i="3"/>
  <c r="K202" i="3"/>
  <c r="L202" i="3"/>
  <c r="AB753" i="5"/>
  <c r="AB752" i="5"/>
  <c r="J508" i="3"/>
  <c r="K508" i="3"/>
  <c r="L508" i="3"/>
  <c r="C298" i="1"/>
  <c r="J239" i="3"/>
  <c r="K239" i="3"/>
  <c r="L239" i="3"/>
  <c r="J224" i="3"/>
  <c r="K224" i="3"/>
  <c r="L224" i="3"/>
  <c r="J150" i="3"/>
  <c r="K150" i="3"/>
  <c r="L150" i="3"/>
  <c r="J149" i="3"/>
  <c r="J145" i="3"/>
  <c r="J68" i="3"/>
  <c r="AJ43" i="5"/>
  <c r="AB227" i="5"/>
  <c r="AB226" i="5"/>
  <c r="J182" i="3"/>
  <c r="K182" i="3"/>
  <c r="L182" i="3"/>
  <c r="J181" i="3"/>
  <c r="K181" i="3"/>
  <c r="L181" i="3"/>
  <c r="Y168" i="5"/>
  <c r="Y167" i="5"/>
  <c r="C276" i="1"/>
  <c r="C299" i="1"/>
  <c r="AE109" i="5"/>
  <c r="AE108" i="5"/>
  <c r="S109" i="5"/>
  <c r="S108" i="5"/>
  <c r="AG46" i="5"/>
  <c r="AD45" i="5"/>
  <c r="I44" i="5"/>
  <c r="B40" i="5"/>
  <c r="B30" i="5"/>
  <c r="B22" i="5"/>
  <c r="B17" i="5"/>
  <c r="B15" i="5"/>
  <c r="AD750" i="5"/>
  <c r="O457" i="5"/>
  <c r="F515" i="5"/>
  <c r="F750" i="5"/>
  <c r="J141" i="3"/>
  <c r="K141" i="3"/>
  <c r="L141" i="3"/>
  <c r="J137" i="3"/>
  <c r="K137" i="3"/>
  <c r="L137" i="3"/>
  <c r="Y109" i="5"/>
  <c r="Y108" i="5"/>
  <c r="M109" i="5"/>
  <c r="M108" i="5"/>
  <c r="AJ39" i="5"/>
  <c r="X37" i="5"/>
  <c r="R37" i="5"/>
  <c r="F37" i="5"/>
  <c r="AG36" i="5"/>
  <c r="AA36" i="5"/>
  <c r="O36" i="5"/>
  <c r="I36" i="5"/>
  <c r="AD35" i="5"/>
  <c r="X35" i="5"/>
  <c r="F35" i="5"/>
  <c r="AG34" i="5"/>
  <c r="AA34" i="5"/>
  <c r="U34" i="5"/>
  <c r="AA14" i="5"/>
  <c r="I515" i="5"/>
  <c r="F691" i="5"/>
  <c r="J285" i="5"/>
  <c r="AE285" i="5"/>
  <c r="C290" i="1"/>
  <c r="N269" i="1"/>
  <c r="M13" i="8"/>
  <c r="P47" i="5"/>
  <c r="C284" i="1"/>
  <c r="J232" i="3"/>
  <c r="K232" i="3"/>
  <c r="L232" i="3"/>
  <c r="C288" i="1"/>
  <c r="C292" i="1"/>
  <c r="C286" i="4"/>
  <c r="E269" i="1"/>
  <c r="D13" i="8"/>
  <c r="C282" i="1"/>
  <c r="C316" i="4"/>
  <c r="C302" i="1"/>
  <c r="C301" i="1"/>
  <c r="C278" i="1"/>
  <c r="H269" i="1"/>
  <c r="I269" i="1"/>
  <c r="L269" i="1"/>
  <c r="C270" i="1"/>
  <c r="C285" i="1"/>
  <c r="G269" i="1"/>
  <c r="C309" i="4"/>
  <c r="F269" i="1"/>
  <c r="D269" i="1"/>
  <c r="Y285" i="5"/>
  <c r="C287" i="1"/>
  <c r="C281" i="1"/>
  <c r="C277" i="1"/>
  <c r="C274" i="1"/>
  <c r="C273" i="1"/>
  <c r="C308" i="4"/>
  <c r="M285" i="5"/>
  <c r="J244" i="3"/>
  <c r="K244" i="3"/>
  <c r="L244" i="3"/>
  <c r="G221" i="3"/>
  <c r="B283" i="5"/>
  <c r="B18" i="5"/>
  <c r="M269" i="1"/>
  <c r="H256" i="3"/>
  <c r="AJ283" i="5"/>
  <c r="C293" i="1"/>
  <c r="C289" i="1"/>
  <c r="J247" i="3"/>
  <c r="K247" i="3"/>
  <c r="L247" i="3"/>
  <c r="AB286" i="5"/>
  <c r="AB285" i="5"/>
  <c r="D286" i="5"/>
  <c r="D285" i="5"/>
  <c r="J254" i="3"/>
  <c r="K254" i="3"/>
  <c r="L254" i="3"/>
  <c r="J250" i="3"/>
  <c r="K250" i="3"/>
  <c r="L250" i="3"/>
  <c r="C283" i="5"/>
  <c r="U46" i="5"/>
  <c r="C280" i="1"/>
  <c r="C279" i="1"/>
  <c r="C275" i="1"/>
  <c r="C285" i="4"/>
  <c r="J269" i="1"/>
  <c r="J245" i="3"/>
  <c r="K245" i="3"/>
  <c r="L245" i="3"/>
  <c r="P285" i="5"/>
  <c r="C307" i="1"/>
  <c r="C304" i="1"/>
  <c r="C296" i="1"/>
  <c r="C306" i="4"/>
  <c r="C294" i="1"/>
  <c r="J227" i="3"/>
  <c r="K227" i="3"/>
  <c r="L227" i="3"/>
  <c r="J223" i="3"/>
  <c r="K223" i="3"/>
  <c r="L223" i="3"/>
  <c r="J252" i="3"/>
  <c r="K252" i="3"/>
  <c r="L252" i="3"/>
  <c r="J230" i="3"/>
  <c r="K230" i="3"/>
  <c r="L230" i="3"/>
  <c r="L41" i="5"/>
  <c r="J231" i="3"/>
  <c r="K231" i="3"/>
  <c r="L231" i="3"/>
  <c r="Y228" i="5"/>
  <c r="D228" i="5"/>
  <c r="G228" i="5"/>
  <c r="V228" i="5"/>
  <c r="J228" i="5"/>
  <c r="M228" i="5"/>
  <c r="AB228" i="5"/>
  <c r="AH228" i="5"/>
  <c r="C221" i="4"/>
  <c r="AE228" i="5"/>
  <c r="C248" i="4"/>
  <c r="C238" i="1"/>
  <c r="I10" i="5"/>
  <c r="G205" i="3"/>
  <c r="H205" i="3"/>
  <c r="B226" i="5"/>
  <c r="L203" i="1"/>
  <c r="P226" i="5"/>
  <c r="P228" i="5"/>
  <c r="C241" i="1"/>
  <c r="K203" i="1"/>
  <c r="J172" i="3"/>
  <c r="K172" i="3"/>
  <c r="L172" i="3"/>
  <c r="B46" i="5"/>
  <c r="B41" i="5"/>
  <c r="R11" i="5"/>
  <c r="F11" i="5"/>
  <c r="AG10" i="5"/>
  <c r="U10" i="5"/>
  <c r="AJ9" i="5"/>
  <c r="AD9" i="5"/>
  <c r="J197" i="3"/>
  <c r="K197" i="3"/>
  <c r="L197" i="3"/>
  <c r="L45" i="5"/>
  <c r="F45" i="5"/>
  <c r="J200" i="3"/>
  <c r="K200" i="3"/>
  <c r="L200" i="3"/>
  <c r="J196" i="3"/>
  <c r="K196" i="3"/>
  <c r="L196" i="3"/>
  <c r="J186" i="3"/>
  <c r="K186" i="3"/>
  <c r="L186" i="3"/>
  <c r="O34" i="5"/>
  <c r="AD43" i="5"/>
  <c r="L43" i="5"/>
  <c r="AA42" i="5"/>
  <c r="AG32" i="5"/>
  <c r="U32" i="5"/>
  <c r="X31" i="5"/>
  <c r="AG30" i="5"/>
  <c r="AA30" i="5"/>
  <c r="U30" i="5"/>
  <c r="O30" i="5"/>
  <c r="AD29" i="5"/>
  <c r="L29" i="5"/>
  <c r="U28" i="5"/>
  <c r="O28" i="5"/>
  <c r="I28" i="5"/>
  <c r="AJ27" i="5"/>
  <c r="AD27" i="5"/>
  <c r="R27" i="5"/>
  <c r="L27" i="5"/>
  <c r="AA26" i="5"/>
  <c r="U26" i="5"/>
  <c r="O24" i="5"/>
  <c r="I24" i="5"/>
  <c r="AJ23" i="5"/>
  <c r="X23" i="5"/>
  <c r="R23" i="5"/>
  <c r="F23" i="5"/>
  <c r="AG22" i="5"/>
  <c r="AA22" i="5"/>
  <c r="U22" i="5"/>
  <c r="I22" i="5"/>
  <c r="AJ19" i="5"/>
  <c r="AA18" i="5"/>
  <c r="U18" i="5"/>
  <c r="O18" i="5"/>
  <c r="AJ17" i="5"/>
  <c r="X17" i="5"/>
  <c r="L17" i="5"/>
  <c r="AA16" i="5"/>
  <c r="B16" i="5"/>
  <c r="M47" i="5"/>
  <c r="B13" i="5"/>
  <c r="V47" i="5"/>
  <c r="D47" i="5"/>
  <c r="B11" i="5"/>
  <c r="J191" i="3"/>
  <c r="K191" i="3"/>
  <c r="L191" i="3"/>
  <c r="J179" i="3"/>
  <c r="K179" i="3"/>
  <c r="L179" i="3"/>
  <c r="J168" i="3"/>
  <c r="K168" i="3"/>
  <c r="L168" i="3"/>
  <c r="AG40" i="5"/>
  <c r="AA40" i="5"/>
  <c r="X39" i="5"/>
  <c r="U38" i="5"/>
  <c r="O14" i="5"/>
  <c r="U12" i="5"/>
  <c r="J125" i="3"/>
  <c r="K125" i="3"/>
  <c r="L125" i="3"/>
  <c r="H153" i="3"/>
  <c r="J117" i="3"/>
  <c r="K117" i="3"/>
  <c r="L117" i="3"/>
  <c r="C168" i="1"/>
  <c r="C144" i="1"/>
  <c r="J129" i="3"/>
  <c r="K129" i="3"/>
  <c r="L129" i="3"/>
  <c r="AE168" i="5"/>
  <c r="AE167" i="5"/>
  <c r="M168" i="5"/>
  <c r="G168" i="5"/>
  <c r="G167" i="5"/>
  <c r="J151" i="3"/>
  <c r="J146" i="3"/>
  <c r="J138" i="3"/>
  <c r="AJ46" i="5"/>
  <c r="AD15" i="5"/>
  <c r="L15" i="5"/>
  <c r="F15" i="5"/>
  <c r="J133" i="3"/>
  <c r="K133" i="3"/>
  <c r="L133" i="3"/>
  <c r="G47" i="5"/>
  <c r="B36" i="5"/>
  <c r="AH47" i="5"/>
  <c r="B45" i="5"/>
  <c r="B12" i="5"/>
  <c r="Y47" i="5"/>
  <c r="S47" i="5"/>
  <c r="B23" i="5"/>
  <c r="AE47" i="5"/>
  <c r="AE50" i="5"/>
  <c r="C148" i="1"/>
  <c r="R41" i="5"/>
  <c r="O40" i="5"/>
  <c r="R29" i="5"/>
  <c r="B34" i="5"/>
  <c r="J138" i="1"/>
  <c r="C164" i="1"/>
  <c r="C169" i="4"/>
  <c r="C152" i="1"/>
  <c r="C157" i="4"/>
  <c r="F138" i="1"/>
  <c r="E9" i="8"/>
  <c r="J23" i="3"/>
  <c r="J142" i="3"/>
  <c r="K142" i="3"/>
  <c r="L142" i="3"/>
  <c r="J121" i="3"/>
  <c r="K121" i="3"/>
  <c r="L121" i="3"/>
  <c r="R45" i="5"/>
  <c r="AG44" i="5"/>
  <c r="L23" i="5"/>
  <c r="AJ21" i="5"/>
  <c r="J15" i="3"/>
  <c r="J140" i="3"/>
  <c r="K140" i="3"/>
  <c r="L140" i="3"/>
  <c r="AA46" i="5"/>
  <c r="O44" i="5"/>
  <c r="X43" i="5"/>
  <c r="AG42" i="5"/>
  <c r="AD39" i="5"/>
  <c r="L39" i="5"/>
  <c r="F39" i="5"/>
  <c r="O38" i="5"/>
  <c r="AJ37" i="5"/>
  <c r="AD37" i="5"/>
  <c r="AJ33" i="5"/>
  <c r="AD33" i="5"/>
  <c r="R21" i="5"/>
  <c r="O20" i="5"/>
  <c r="U14" i="5"/>
  <c r="O12" i="5"/>
  <c r="C174" i="1"/>
  <c r="C170" i="1"/>
  <c r="C169" i="1"/>
  <c r="C165" i="1"/>
  <c r="C161" i="1"/>
  <c r="C158" i="1"/>
  <c r="C154" i="1"/>
  <c r="C153" i="1"/>
  <c r="C149" i="1"/>
  <c r="C145" i="1"/>
  <c r="C142" i="1"/>
  <c r="M138" i="1"/>
  <c r="C99" i="2"/>
  <c r="I138" i="1"/>
  <c r="H9" i="8"/>
  <c r="J152" i="3"/>
  <c r="K152" i="3"/>
  <c r="L152" i="3"/>
  <c r="J147" i="3"/>
  <c r="K147" i="3"/>
  <c r="L147" i="3"/>
  <c r="J144" i="3"/>
  <c r="J143" i="3"/>
  <c r="K143" i="3"/>
  <c r="L143" i="3"/>
  <c r="J139" i="3"/>
  <c r="K139" i="3"/>
  <c r="L139" i="3"/>
  <c r="J135" i="3"/>
  <c r="K135" i="3"/>
  <c r="L135" i="3"/>
  <c r="J123" i="3"/>
  <c r="K123" i="3"/>
  <c r="L123" i="3"/>
  <c r="J119" i="3"/>
  <c r="K119" i="3"/>
  <c r="L119" i="3"/>
  <c r="U42" i="5"/>
  <c r="F41" i="5"/>
  <c r="R31" i="5"/>
  <c r="I30" i="5"/>
  <c r="F27" i="5"/>
  <c r="AD25" i="5"/>
  <c r="U15" i="5"/>
  <c r="C704" i="4"/>
  <c r="I18" i="8"/>
  <c r="C294" i="2"/>
  <c r="C714" i="4"/>
  <c r="K380" i="3"/>
  <c r="L380" i="3"/>
  <c r="C627" i="4"/>
  <c r="C647" i="4"/>
  <c r="C634" i="4"/>
  <c r="K482" i="3"/>
  <c r="L482" i="3"/>
  <c r="K484" i="3"/>
  <c r="L484" i="3"/>
  <c r="C557" i="4"/>
  <c r="C587" i="4"/>
  <c r="C571" i="4"/>
  <c r="C575" i="4"/>
  <c r="P459" i="5"/>
  <c r="C494" i="4"/>
  <c r="C505" i="4"/>
  <c r="C519" i="4"/>
  <c r="K349" i="3"/>
  <c r="L349" i="3"/>
  <c r="C410" i="1"/>
  <c r="C311" i="4"/>
  <c r="C304" i="4"/>
  <c r="I18" i="9"/>
  <c r="K271" i="3"/>
  <c r="L271" i="3"/>
  <c r="C166" i="4"/>
  <c r="C154" i="4"/>
  <c r="L9" i="8"/>
  <c r="C315" i="4"/>
  <c r="K300" i="3"/>
  <c r="L300" i="3"/>
  <c r="I9" i="8"/>
  <c r="C96" i="2"/>
  <c r="E14" i="9"/>
  <c r="C153" i="4"/>
  <c r="C180" i="2"/>
  <c r="K151" i="3"/>
  <c r="L151" i="3"/>
  <c r="K149" i="3"/>
  <c r="L149" i="3"/>
  <c r="K148" i="3"/>
  <c r="L148" i="3"/>
  <c r="K146" i="3"/>
  <c r="L146" i="3"/>
  <c r="K145" i="3"/>
  <c r="L145" i="3"/>
  <c r="K144" i="3"/>
  <c r="L144" i="3"/>
  <c r="C175" i="1"/>
  <c r="C171" i="1"/>
  <c r="C167" i="1"/>
  <c r="C163" i="1"/>
  <c r="C159" i="1"/>
  <c r="C155" i="1"/>
  <c r="C151" i="1"/>
  <c r="C147" i="1"/>
  <c r="C143" i="1"/>
  <c r="L138" i="1"/>
  <c r="H138" i="1"/>
  <c r="D138" i="1"/>
  <c r="C9" i="8"/>
  <c r="C139" i="1"/>
  <c r="J501" i="3"/>
  <c r="K501" i="3"/>
  <c r="L501" i="3"/>
  <c r="H516" i="3"/>
  <c r="C385" i="4"/>
  <c r="G308" i="3"/>
  <c r="K138" i="1"/>
  <c r="J9" i="8"/>
  <c r="G138" i="1"/>
  <c r="K138" i="3"/>
  <c r="L138" i="3"/>
  <c r="C573" i="5"/>
  <c r="B575" i="5"/>
  <c r="Y460" i="5"/>
  <c r="M167" i="5"/>
  <c r="J299" i="3"/>
  <c r="J253" i="3"/>
  <c r="K253" i="3"/>
  <c r="L253" i="3"/>
  <c r="J169" i="3"/>
  <c r="G153" i="3"/>
  <c r="J81" i="3"/>
  <c r="J645" i="3"/>
  <c r="J19" i="3"/>
  <c r="J198" i="3"/>
  <c r="K198" i="3"/>
  <c r="L198" i="3"/>
  <c r="J657" i="3"/>
  <c r="J75" i="3"/>
  <c r="J38" i="3"/>
  <c r="B43" i="5"/>
  <c r="J136" i="3"/>
  <c r="J134" i="3"/>
  <c r="K134" i="3"/>
  <c r="L134" i="3"/>
  <c r="J132" i="3"/>
  <c r="K132" i="3"/>
  <c r="L132" i="3"/>
  <c r="J130" i="3"/>
  <c r="J128" i="3"/>
  <c r="J126" i="3"/>
  <c r="K126" i="3"/>
  <c r="L126" i="3"/>
  <c r="J124" i="3"/>
  <c r="K124" i="3"/>
  <c r="L124" i="3"/>
  <c r="J122" i="3"/>
  <c r="J120" i="3"/>
  <c r="J118" i="3"/>
  <c r="J116" i="3"/>
  <c r="P168" i="5"/>
  <c r="P167" i="5"/>
  <c r="J33" i="3"/>
  <c r="J21" i="3"/>
  <c r="J70" i="3"/>
  <c r="J71" i="3"/>
  <c r="K71" i="3"/>
  <c r="L71" i="3"/>
  <c r="S752" i="5"/>
  <c r="J641" i="3"/>
  <c r="S693" i="5"/>
  <c r="D460" i="5"/>
  <c r="D461" i="5"/>
  <c r="B461" i="5"/>
  <c r="S286" i="5"/>
  <c r="S287" i="5"/>
  <c r="J80" i="3"/>
  <c r="J94" i="3"/>
  <c r="D168" i="5"/>
  <c r="AD165" i="5"/>
  <c r="R165" i="5"/>
  <c r="F165" i="5"/>
  <c r="O26" i="5"/>
  <c r="U457" i="5"/>
  <c r="S227" i="5"/>
  <c r="S228" i="5"/>
  <c r="B228" i="5"/>
  <c r="U224" i="5"/>
  <c r="AG224" i="5"/>
  <c r="O340" i="5"/>
  <c r="AE226" i="5"/>
  <c r="AB168" i="5"/>
  <c r="AB167" i="5"/>
  <c r="AJ165" i="5"/>
  <c r="X165" i="5"/>
  <c r="L165" i="5"/>
  <c r="B165" i="5"/>
  <c r="B168" i="5"/>
  <c r="AA165" i="5"/>
  <c r="O165" i="5"/>
  <c r="C165" i="5"/>
  <c r="B167" i="5"/>
  <c r="X41" i="5"/>
  <c r="X33" i="5"/>
  <c r="B31" i="5"/>
  <c r="B27" i="5"/>
  <c r="B47" i="5"/>
  <c r="B50" i="5"/>
  <c r="AA20" i="5"/>
  <c r="I12" i="5"/>
  <c r="F224" i="5"/>
  <c r="O224" i="5"/>
  <c r="AH168" i="5"/>
  <c r="AH167" i="5"/>
  <c r="V168" i="5"/>
  <c r="J168" i="5"/>
  <c r="X45" i="5"/>
  <c r="AD41" i="5"/>
  <c r="I40" i="5"/>
  <c r="AA38" i="5"/>
  <c r="I38" i="5"/>
  <c r="AJ35" i="5"/>
  <c r="L35" i="5"/>
  <c r="R33" i="5"/>
  <c r="L31" i="5"/>
  <c r="F31" i="5"/>
  <c r="X29" i="5"/>
  <c r="F29" i="5"/>
  <c r="X27" i="5"/>
  <c r="I26" i="5"/>
  <c r="X25" i="5"/>
  <c r="R25" i="5"/>
  <c r="L25" i="5"/>
  <c r="F25" i="5"/>
  <c r="AG24" i="5"/>
  <c r="AA24" i="5"/>
  <c r="U24" i="5"/>
  <c r="O22" i="5"/>
  <c r="B21" i="5"/>
  <c r="U20" i="5"/>
  <c r="I20" i="5"/>
  <c r="R18" i="5"/>
  <c r="I18" i="5"/>
  <c r="AD17" i="5"/>
  <c r="AG16" i="5"/>
  <c r="R16" i="5"/>
  <c r="AG14" i="5"/>
  <c r="B14" i="5"/>
  <c r="AD11" i="5"/>
  <c r="X11" i="5"/>
  <c r="L11" i="5"/>
  <c r="R340" i="5"/>
  <c r="AA340" i="5"/>
  <c r="O283" i="5"/>
  <c r="R457" i="5"/>
  <c r="B42" i="5"/>
  <c r="J47" i="5"/>
  <c r="J50" i="5"/>
  <c r="J51" i="5"/>
  <c r="B33" i="5"/>
  <c r="AA224" i="5"/>
  <c r="AA283" i="5"/>
  <c r="L457" i="5"/>
  <c r="R691" i="5"/>
  <c r="O46" i="5"/>
  <c r="I46" i="5"/>
  <c r="AA44" i="5"/>
  <c r="U44" i="5"/>
  <c r="B44" i="5"/>
  <c r="R43" i="5"/>
  <c r="O42" i="5"/>
  <c r="I42" i="5"/>
  <c r="U40" i="5"/>
  <c r="R39" i="5"/>
  <c r="AG38" i="5"/>
  <c r="U36" i="5"/>
  <c r="I34" i="5"/>
  <c r="I32" i="5"/>
  <c r="AJ31" i="5"/>
  <c r="AD31" i="5"/>
  <c r="AJ29" i="5"/>
  <c r="AG28" i="5"/>
  <c r="AA28" i="5"/>
  <c r="AG26" i="5"/>
  <c r="B26" i="5"/>
  <c r="X24" i="5"/>
  <c r="AD23" i="5"/>
  <c r="AD21" i="5"/>
  <c r="X21" i="5"/>
  <c r="L20" i="5"/>
  <c r="X19" i="5"/>
  <c r="L19" i="5"/>
  <c r="AG18" i="5"/>
  <c r="R17" i="5"/>
  <c r="U16" i="5"/>
  <c r="O16" i="5"/>
  <c r="AJ15" i="5"/>
  <c r="R15" i="5"/>
  <c r="I14" i="5"/>
  <c r="AD13" i="5"/>
  <c r="F13" i="5"/>
  <c r="AG12" i="5"/>
  <c r="L340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100" i="3"/>
  <c r="J99" i="3"/>
  <c r="J98" i="3"/>
  <c r="J85" i="3"/>
  <c r="J79" i="3"/>
  <c r="J90" i="3"/>
  <c r="J77" i="3"/>
  <c r="J91" i="3"/>
  <c r="K91" i="3"/>
  <c r="L91" i="3"/>
  <c r="J93" i="3"/>
  <c r="J76" i="3"/>
  <c r="J66" i="3"/>
  <c r="J27" i="3"/>
  <c r="J82" i="3"/>
  <c r="K82" i="3"/>
  <c r="L82" i="3"/>
  <c r="J96" i="3"/>
  <c r="J40" i="3"/>
  <c r="J95" i="3"/>
  <c r="J42" i="3"/>
  <c r="B38" i="5"/>
  <c r="AB47" i="5"/>
  <c r="B39" i="5"/>
  <c r="B32" i="5"/>
  <c r="F33" i="5"/>
  <c r="F43" i="5"/>
  <c r="F21" i="5"/>
  <c r="R19" i="5"/>
  <c r="C691" i="4"/>
  <c r="C655" i="4"/>
  <c r="M44" i="9"/>
  <c r="C656" i="4"/>
  <c r="C635" i="4"/>
  <c r="B460" i="5"/>
  <c r="C509" i="4"/>
  <c r="C520" i="4"/>
  <c r="Y461" i="5"/>
  <c r="Y459" i="5"/>
  <c r="M18" i="8"/>
  <c r="C298" i="2"/>
  <c r="D298" i="2"/>
  <c r="E298" i="2"/>
  <c r="C450" i="4"/>
  <c r="C248" i="2"/>
  <c r="D248" i="2"/>
  <c r="E248" i="2"/>
  <c r="C15" i="8"/>
  <c r="C430" i="4"/>
  <c r="C443" i="4"/>
  <c r="C423" i="4"/>
  <c r="E335" i="1"/>
  <c r="D14" i="8"/>
  <c r="C361" i="4"/>
  <c r="Y404" i="5"/>
  <c r="AH404" i="5"/>
  <c r="V344" i="5"/>
  <c r="G344" i="5"/>
  <c r="M344" i="5"/>
  <c r="B342" i="5"/>
  <c r="J344" i="5"/>
  <c r="P344" i="5"/>
  <c r="AH344" i="5"/>
  <c r="K456" i="3"/>
  <c r="L456" i="3"/>
  <c r="C301" i="4"/>
  <c r="C424" i="4"/>
  <c r="K459" i="3"/>
  <c r="L459" i="3"/>
  <c r="L23" i="8"/>
  <c r="C364" i="4"/>
  <c r="C431" i="4"/>
  <c r="C367" i="4"/>
  <c r="C417" i="4"/>
  <c r="C420" i="4"/>
  <c r="I13" i="9"/>
  <c r="C254" i="2"/>
  <c r="D254" i="2"/>
  <c r="E254" i="2"/>
  <c r="C492" i="4"/>
  <c r="C282" i="4"/>
  <c r="C331" i="2"/>
  <c r="D331" i="2"/>
  <c r="E331" i="2"/>
  <c r="G19" i="8"/>
  <c r="C412" i="2"/>
  <c r="D412" i="2"/>
  <c r="E412" i="2"/>
  <c r="C566" i="4"/>
  <c r="H400" i="1"/>
  <c r="C429" i="1"/>
  <c r="C384" i="4"/>
  <c r="C376" i="4"/>
  <c r="C599" i="1"/>
  <c r="C92" i="2"/>
  <c r="Y344" i="5"/>
  <c r="K351" i="3"/>
  <c r="L351" i="3"/>
  <c r="K541" i="3"/>
  <c r="L541" i="3"/>
  <c r="K460" i="3"/>
  <c r="L460" i="3"/>
  <c r="K438" i="3"/>
  <c r="L438" i="3"/>
  <c r="E14" i="8"/>
  <c r="C212" i="2"/>
  <c r="C353" i="4"/>
  <c r="C365" i="4"/>
  <c r="C432" i="4"/>
  <c r="C359" i="4"/>
  <c r="M15" i="8"/>
  <c r="C259" i="2"/>
  <c r="D259" i="2"/>
  <c r="E259" i="2"/>
  <c r="J25" i="8"/>
  <c r="C491" i="2"/>
  <c r="D491" i="2"/>
  <c r="E491" i="2"/>
  <c r="D18" i="8"/>
  <c r="C288" i="2"/>
  <c r="D288" i="2"/>
  <c r="E288" i="2"/>
  <c r="K466" i="1"/>
  <c r="C295" i="2"/>
  <c r="D295" i="2"/>
  <c r="E295" i="2"/>
  <c r="L532" i="1"/>
  <c r="K19" i="8"/>
  <c r="G25" i="8"/>
  <c r="C488" i="2"/>
  <c r="C654" i="4"/>
  <c r="C829" i="4"/>
  <c r="P829" i="4"/>
  <c r="C218" i="2"/>
  <c r="D218" i="2"/>
  <c r="E218" i="2"/>
  <c r="K14" i="8"/>
  <c r="G14" i="8"/>
  <c r="C214" i="2"/>
  <c r="D214" i="2"/>
  <c r="E214" i="2"/>
  <c r="C362" i="4"/>
  <c r="C173" i="4"/>
  <c r="I25" i="9"/>
  <c r="K357" i="3"/>
  <c r="L357" i="3"/>
  <c r="C220" i="2"/>
  <c r="D220" i="2"/>
  <c r="E220" i="2"/>
  <c r="M14" i="8"/>
  <c r="M16" i="8"/>
  <c r="C374" i="4"/>
  <c r="C437" i="4"/>
  <c r="C349" i="4"/>
  <c r="C363" i="4"/>
  <c r="C368" i="4"/>
  <c r="C427" i="4"/>
  <c r="C578" i="4"/>
  <c r="C562" i="4"/>
  <c r="C354" i="4"/>
  <c r="D24" i="8"/>
  <c r="C445" i="2"/>
  <c r="D445" i="2"/>
  <c r="E445" i="2"/>
  <c r="I25" i="8"/>
  <c r="C381" i="4"/>
  <c r="B753" i="5"/>
  <c r="AE754" i="5"/>
  <c r="K730" i="1"/>
  <c r="J24" i="8"/>
  <c r="C752" i="1"/>
  <c r="C511" i="4"/>
  <c r="M9" i="9"/>
  <c r="C371" i="4"/>
  <c r="D335" i="1"/>
  <c r="C209" i="2"/>
  <c r="C338" i="1"/>
  <c r="K546" i="3"/>
  <c r="L546" i="3"/>
  <c r="C375" i="4"/>
  <c r="C429" i="4"/>
  <c r="B286" i="5"/>
  <c r="C438" i="4"/>
  <c r="C348" i="4"/>
  <c r="I8" i="9"/>
  <c r="C428" i="4"/>
  <c r="C585" i="4"/>
  <c r="D466" i="1"/>
  <c r="C470" i="1"/>
  <c r="C507" i="4"/>
  <c r="C658" i="4"/>
  <c r="C826" i="4"/>
  <c r="C603" i="1"/>
  <c r="C625" i="4"/>
  <c r="F598" i="1"/>
  <c r="J400" i="1"/>
  <c r="M335" i="1"/>
  <c r="C219" i="2"/>
  <c r="D219" i="2"/>
  <c r="E219" i="2"/>
  <c r="C215" i="2"/>
  <c r="D215" i="2"/>
  <c r="E215" i="2"/>
  <c r="J335" i="1"/>
  <c r="C290" i="4"/>
  <c r="G287" i="5"/>
  <c r="AH287" i="5"/>
  <c r="C314" i="4"/>
  <c r="I13" i="8"/>
  <c r="C176" i="2"/>
  <c r="D176" i="2"/>
  <c r="E176" i="2"/>
  <c r="C299" i="4"/>
  <c r="I35" i="9"/>
  <c r="L13" i="8"/>
  <c r="C179" i="2"/>
  <c r="D179" i="2"/>
  <c r="E179" i="2"/>
  <c r="J221" i="3"/>
  <c r="G256" i="3"/>
  <c r="C288" i="4"/>
  <c r="C292" i="4"/>
  <c r="C300" i="4"/>
  <c r="C312" i="4"/>
  <c r="C317" i="4"/>
  <c r="D287" i="5"/>
  <c r="C303" i="4"/>
  <c r="I34" i="9"/>
  <c r="C287" i="4"/>
  <c r="F13" i="8"/>
  <c r="C173" i="2"/>
  <c r="D173" i="2"/>
  <c r="E173" i="2"/>
  <c r="C280" i="4"/>
  <c r="H13" i="8"/>
  <c r="H16" i="8"/>
  <c r="C175" i="2"/>
  <c r="D175" i="2"/>
  <c r="E175" i="2"/>
  <c r="C297" i="4"/>
  <c r="C298" i="4"/>
  <c r="J24" i="3"/>
  <c r="J25" i="3"/>
  <c r="P287" i="5"/>
  <c r="C289" i="4"/>
  <c r="AB287" i="5"/>
  <c r="M287" i="5"/>
  <c r="C283" i="4"/>
  <c r="Y287" i="5"/>
  <c r="C13" i="8"/>
  <c r="C169" i="2"/>
  <c r="D169" i="2"/>
  <c r="E169" i="2"/>
  <c r="E13" i="8"/>
  <c r="C172" i="2"/>
  <c r="D172" i="2"/>
  <c r="E172" i="2"/>
  <c r="I20" i="9"/>
  <c r="C295" i="4"/>
  <c r="G13" i="8"/>
  <c r="C174" i="2"/>
  <c r="C294" i="4"/>
  <c r="I22" i="9"/>
  <c r="C137" i="2"/>
  <c r="D137" i="2"/>
  <c r="E137" i="2"/>
  <c r="J10" i="8"/>
  <c r="C249" i="4"/>
  <c r="J45" i="3"/>
  <c r="S226" i="5"/>
  <c r="K10" i="8"/>
  <c r="C138" i="2"/>
  <c r="D138" i="2"/>
  <c r="E138" i="2"/>
  <c r="C246" i="4"/>
  <c r="C95" i="2"/>
  <c r="D95" i="2"/>
  <c r="K118" i="3"/>
  <c r="L118" i="3"/>
  <c r="J64" i="3"/>
  <c r="K64" i="3"/>
  <c r="L64" i="3"/>
  <c r="C89" i="2"/>
  <c r="C168" i="4"/>
  <c r="D180" i="2"/>
  <c r="E180" i="2"/>
  <c r="C426" i="4"/>
  <c r="K120" i="3"/>
  <c r="L120" i="3"/>
  <c r="K128" i="3"/>
  <c r="L128" i="3"/>
  <c r="K136" i="3"/>
  <c r="L136" i="3"/>
  <c r="K299" i="3"/>
  <c r="L299" i="3"/>
  <c r="G9" i="8"/>
  <c r="C94" i="2"/>
  <c r="C156" i="4"/>
  <c r="C172" i="4"/>
  <c r="E95" i="2"/>
  <c r="V167" i="5"/>
  <c r="D167" i="5"/>
  <c r="S285" i="5"/>
  <c r="K122" i="3"/>
  <c r="L122" i="3"/>
  <c r="K130" i="3"/>
  <c r="L130" i="3"/>
  <c r="K657" i="3"/>
  <c r="L657" i="3"/>
  <c r="K645" i="3"/>
  <c r="L645" i="3"/>
  <c r="K9" i="8"/>
  <c r="C98" i="2"/>
  <c r="D98" i="2"/>
  <c r="E98" i="2"/>
  <c r="C160" i="4"/>
  <c r="C176" i="4"/>
  <c r="D92" i="2"/>
  <c r="E92" i="2"/>
  <c r="I29" i="9"/>
  <c r="K641" i="3"/>
  <c r="J167" i="5"/>
  <c r="B576" i="5"/>
  <c r="Y577" i="5"/>
  <c r="C97" i="2"/>
  <c r="D99" i="2"/>
  <c r="E99" i="2"/>
  <c r="D294" i="2"/>
  <c r="E294" i="2"/>
  <c r="K76" i="3"/>
  <c r="L76" i="3"/>
  <c r="G461" i="5"/>
  <c r="AE461" i="5"/>
  <c r="J461" i="5"/>
  <c r="M461" i="5"/>
  <c r="AB461" i="5"/>
  <c r="AH461" i="5"/>
  <c r="P461" i="5"/>
  <c r="V461" i="5"/>
  <c r="S461" i="5"/>
  <c r="B459" i="5"/>
  <c r="C210" i="2"/>
  <c r="D210" i="2"/>
  <c r="E210" i="2"/>
  <c r="C287" i="2"/>
  <c r="C18" i="8"/>
  <c r="C779" i="4"/>
  <c r="AE287" i="5"/>
  <c r="B285" i="5"/>
  <c r="I19" i="9"/>
  <c r="C452" i="2"/>
  <c r="D452" i="2"/>
  <c r="E452" i="2"/>
  <c r="D488" i="2"/>
  <c r="E488" i="2"/>
  <c r="C445" i="4"/>
  <c r="J287" i="5"/>
  <c r="I39" i="9"/>
  <c r="B287" i="5"/>
  <c r="I14" i="8"/>
  <c r="I16" i="8"/>
  <c r="C216" i="2"/>
  <c r="D216" i="2"/>
  <c r="E216" i="2"/>
  <c r="I15" i="8"/>
  <c r="C255" i="2"/>
  <c r="D255" i="2"/>
  <c r="E255" i="2"/>
  <c r="C350" i="4"/>
  <c r="J754" i="5"/>
  <c r="M754" i="5"/>
  <c r="AB754" i="5"/>
  <c r="P754" i="5"/>
  <c r="V754" i="5"/>
  <c r="G15" i="8"/>
  <c r="C253" i="2"/>
  <c r="D253" i="2"/>
  <c r="E253" i="2"/>
  <c r="E20" i="8"/>
  <c r="C369" i="2"/>
  <c r="D369" i="2"/>
  <c r="E369" i="2"/>
  <c r="D212" i="2"/>
  <c r="E212" i="2"/>
  <c r="D97" i="2"/>
  <c r="E97" i="2"/>
  <c r="L641" i="3"/>
  <c r="D94" i="2"/>
  <c r="E94" i="2"/>
  <c r="P577" i="5"/>
  <c r="AB577" i="5"/>
  <c r="J577" i="5"/>
  <c r="S577" i="5"/>
  <c r="I30" i="9"/>
  <c r="D287" i="2"/>
  <c r="E287" i="2"/>
  <c r="C46" i="5"/>
  <c r="C39" i="5"/>
  <c r="I39" i="5"/>
  <c r="F38" i="5"/>
  <c r="C38" i="5"/>
  <c r="I37" i="5"/>
  <c r="C37" i="5"/>
  <c r="C36" i="5"/>
  <c r="F36" i="5"/>
  <c r="C35" i="5"/>
  <c r="I35" i="5"/>
  <c r="C34" i="5"/>
  <c r="F34" i="5"/>
  <c r="F32" i="5"/>
  <c r="C32" i="5"/>
  <c r="C29" i="5"/>
  <c r="C28" i="5"/>
  <c r="F28" i="5"/>
  <c r="C27" i="5"/>
  <c r="I27" i="5"/>
  <c r="C26" i="5"/>
  <c r="F26" i="5"/>
  <c r="I25" i="5"/>
  <c r="C25" i="5"/>
  <c r="F24" i="5"/>
  <c r="C24" i="5"/>
  <c r="I23" i="5"/>
  <c r="C23" i="5"/>
  <c r="C22" i="5"/>
  <c r="F22" i="5"/>
  <c r="C19" i="5"/>
  <c r="I19" i="5"/>
  <c r="C18" i="5"/>
  <c r="F18" i="5"/>
  <c r="C15" i="5"/>
  <c r="I15" i="5"/>
  <c r="C13" i="5"/>
  <c r="I13" i="5"/>
  <c r="F12" i="5"/>
  <c r="C12" i="5"/>
  <c r="AI47" i="5"/>
  <c r="AH49" i="5"/>
  <c r="W47" i="5"/>
  <c r="X10" i="5"/>
  <c r="K47" i="5"/>
  <c r="L10" i="5"/>
  <c r="AF47" i="5"/>
  <c r="AG9" i="5"/>
  <c r="T47" i="5"/>
  <c r="U9" i="5"/>
  <c r="I9" i="5"/>
  <c r="C9" i="5"/>
  <c r="H47" i="5"/>
  <c r="G49" i="5"/>
  <c r="J83" i="3"/>
  <c r="J101" i="3"/>
  <c r="K101" i="3"/>
  <c r="L101" i="3"/>
  <c r="J88" i="3"/>
  <c r="B106" i="5"/>
  <c r="J84" i="3"/>
  <c r="C43" i="5"/>
  <c r="C42" i="5"/>
  <c r="F40" i="5"/>
  <c r="C40" i="5"/>
  <c r="C31" i="5"/>
  <c r="F20" i="5"/>
  <c r="C20" i="5"/>
  <c r="C17" i="5"/>
  <c r="I17" i="5"/>
  <c r="F16" i="5"/>
  <c r="C16" i="5"/>
  <c r="C14" i="5"/>
  <c r="F14" i="5"/>
  <c r="I11" i="5"/>
  <c r="C11" i="5"/>
  <c r="C47" i="5"/>
  <c r="AC47" i="5"/>
  <c r="R10" i="5"/>
  <c r="Q47" i="5"/>
  <c r="P49" i="5"/>
  <c r="F10" i="5"/>
  <c r="C10" i="5"/>
  <c r="E47" i="5"/>
  <c r="D50" i="5"/>
  <c r="Z47" i="5"/>
  <c r="AA9" i="5"/>
  <c r="N47" i="5"/>
  <c r="M50" i="5"/>
  <c r="O9" i="5"/>
  <c r="G102" i="3"/>
  <c r="C21" i="5"/>
  <c r="AD10" i="5"/>
  <c r="C41" i="5"/>
  <c r="F46" i="5"/>
  <c r="C106" i="5"/>
  <c r="C45" i="5"/>
  <c r="I45" i="5"/>
  <c r="C44" i="5"/>
  <c r="F44" i="5"/>
  <c r="C33" i="5"/>
  <c r="I33" i="5"/>
  <c r="C30" i="5"/>
  <c r="F30" i="5"/>
  <c r="AJ10" i="5"/>
  <c r="I31" i="5"/>
  <c r="I29" i="5"/>
  <c r="C108" i="1"/>
  <c r="C87" i="1"/>
  <c r="C101" i="1"/>
  <c r="C86" i="1"/>
  <c r="J87" i="3"/>
  <c r="J17" i="3"/>
  <c r="J72" i="3"/>
  <c r="K80" i="3"/>
  <c r="L80" i="3"/>
  <c r="G73" i="1"/>
  <c r="C53" i="2"/>
  <c r="D53" i="2"/>
  <c r="E53" i="2"/>
  <c r="J73" i="3"/>
  <c r="J97" i="3"/>
  <c r="K97" i="3"/>
  <c r="L97" i="3"/>
  <c r="J78" i="3"/>
  <c r="J86" i="3"/>
  <c r="J31" i="3"/>
  <c r="C106" i="1"/>
  <c r="K73" i="1"/>
  <c r="C57" i="2"/>
  <c r="AD106" i="5"/>
  <c r="L73" i="1"/>
  <c r="K8" i="8"/>
  <c r="C111" i="1"/>
  <c r="C100" i="1"/>
  <c r="C91" i="1"/>
  <c r="J73" i="1"/>
  <c r="I8" i="8"/>
  <c r="C103" i="1"/>
  <c r="C77" i="1"/>
  <c r="I73" i="1"/>
  <c r="C55" i="2"/>
  <c r="C93" i="1"/>
  <c r="H73" i="1"/>
  <c r="G8" i="8"/>
  <c r="C102" i="1"/>
  <c r="C80" i="1"/>
  <c r="C105" i="1"/>
  <c r="C81" i="1"/>
  <c r="O106" i="5"/>
  <c r="C79" i="1"/>
  <c r="C88" i="1"/>
  <c r="C110" i="1"/>
  <c r="C90" i="1"/>
  <c r="C99" i="1"/>
  <c r="C84" i="1"/>
  <c r="F73" i="1"/>
  <c r="C75" i="1"/>
  <c r="C92" i="1"/>
  <c r="C109" i="1"/>
  <c r="C74" i="1"/>
  <c r="C97" i="1"/>
  <c r="C96" i="1"/>
  <c r="C104" i="1"/>
  <c r="C107" i="1"/>
  <c r="C98" i="1"/>
  <c r="C85" i="1"/>
  <c r="C82" i="1"/>
  <c r="F106" i="5"/>
  <c r="C95" i="1"/>
  <c r="D73" i="1"/>
  <c r="C49" i="2"/>
  <c r="C94" i="1"/>
  <c r="C83" i="1"/>
  <c r="G50" i="5"/>
  <c r="J89" i="3"/>
  <c r="H102" i="3"/>
  <c r="Y50" i="5"/>
  <c r="Y49" i="5"/>
  <c r="P50" i="5"/>
  <c r="B109" i="5"/>
  <c r="I47" i="5"/>
  <c r="V50" i="5"/>
  <c r="V49" i="5"/>
  <c r="J37" i="3"/>
  <c r="J92" i="3"/>
  <c r="AH50" i="5"/>
  <c r="C89" i="1"/>
  <c r="AB50" i="5"/>
  <c r="S50" i="5"/>
  <c r="N73" i="1"/>
  <c r="M8" i="8"/>
  <c r="M73" i="1"/>
  <c r="C52" i="2"/>
  <c r="E8" i="8"/>
  <c r="E73" i="1"/>
  <c r="C50" i="2"/>
  <c r="D50" i="2"/>
  <c r="E50" i="2"/>
  <c r="C78" i="1"/>
  <c r="S110" i="5"/>
  <c r="AH110" i="5"/>
  <c r="M110" i="5"/>
  <c r="P110" i="5"/>
  <c r="AE110" i="5"/>
  <c r="G110" i="5"/>
  <c r="Y110" i="5"/>
  <c r="AB110" i="5"/>
  <c r="J110" i="5"/>
  <c r="D110" i="5"/>
  <c r="V110" i="5"/>
  <c r="S49" i="5"/>
  <c r="AB49" i="5"/>
  <c r="B108" i="5"/>
  <c r="L8" i="8"/>
  <c r="C59" i="2"/>
  <c r="B110" i="5"/>
  <c r="D59" i="2"/>
  <c r="E59" i="2"/>
  <c r="K85" i="3"/>
  <c r="L85" i="3"/>
  <c r="K75" i="3"/>
  <c r="L75" i="3"/>
  <c r="K89" i="3"/>
  <c r="L89" i="3"/>
  <c r="K93" i="3"/>
  <c r="L93" i="3"/>
  <c r="K73" i="3"/>
  <c r="L73" i="3"/>
  <c r="K92" i="3"/>
  <c r="L92" i="3"/>
  <c r="K86" i="3"/>
  <c r="L86" i="3"/>
  <c r="K84" i="3"/>
  <c r="L84" i="3"/>
  <c r="K77" i="3"/>
  <c r="L77" i="3"/>
  <c r="J102" i="3"/>
  <c r="N70" i="3"/>
  <c r="N96" i="3"/>
  <c r="K100" i="3"/>
  <c r="L100" i="3"/>
  <c r="K87" i="3"/>
  <c r="L87" i="3"/>
  <c r="K90" i="3"/>
  <c r="L90" i="3"/>
  <c r="D8" i="8"/>
  <c r="F8" i="8"/>
  <c r="H8" i="8"/>
  <c r="N88" i="3"/>
  <c r="N74" i="3"/>
  <c r="N94" i="3"/>
  <c r="N79" i="3"/>
  <c r="N82" i="3"/>
  <c r="N89" i="3"/>
  <c r="N71" i="3"/>
  <c r="N77" i="3"/>
  <c r="N72" i="3"/>
  <c r="N92" i="3"/>
  <c r="N93" i="3"/>
  <c r="N85" i="3"/>
  <c r="N69" i="3"/>
  <c r="N99" i="3"/>
  <c r="N95" i="3"/>
  <c r="N91" i="3"/>
  <c r="N83" i="3"/>
  <c r="N98" i="3"/>
  <c r="N68" i="3"/>
  <c r="N84" i="3"/>
  <c r="N64" i="3"/>
  <c r="N78" i="3"/>
  <c r="N97" i="3"/>
  <c r="N87" i="3"/>
  <c r="N75" i="3"/>
  <c r="N81" i="3"/>
  <c r="N76" i="3"/>
  <c r="N67" i="3"/>
  <c r="N86" i="3"/>
  <c r="N90" i="3"/>
  <c r="N65" i="3"/>
  <c r="N66" i="3"/>
  <c r="N101" i="3"/>
  <c r="N80" i="3"/>
  <c r="K74" i="3"/>
  <c r="L74" i="3"/>
  <c r="J29" i="3"/>
  <c r="J32" i="3"/>
  <c r="K96" i="3"/>
  <c r="L96" i="3"/>
  <c r="K88" i="3"/>
  <c r="L88" i="3"/>
  <c r="K72" i="3"/>
  <c r="L72" i="3"/>
  <c r="K68" i="3"/>
  <c r="L68" i="3"/>
  <c r="N100" i="3"/>
  <c r="J46" i="3"/>
  <c r="J44" i="3"/>
  <c r="K42" i="3"/>
  <c r="L42" i="3"/>
  <c r="J12" i="3"/>
  <c r="J26" i="3"/>
  <c r="K99" i="3"/>
  <c r="L99" i="3"/>
  <c r="K95" i="3"/>
  <c r="L95" i="3"/>
  <c r="K83" i="3"/>
  <c r="L83" i="3"/>
  <c r="K79" i="3"/>
  <c r="L79" i="3"/>
  <c r="K67" i="3"/>
  <c r="L67" i="3"/>
  <c r="N73" i="3"/>
  <c r="J11" i="3"/>
  <c r="J43" i="3"/>
  <c r="K98" i="3"/>
  <c r="L98" i="3"/>
  <c r="K94" i="3"/>
  <c r="L94" i="3"/>
  <c r="K78" i="3"/>
  <c r="L78" i="3"/>
  <c r="K70" i="3"/>
  <c r="L70" i="3"/>
  <c r="K66" i="3"/>
  <c r="L66" i="3"/>
  <c r="F30" i="3"/>
  <c r="F24" i="3"/>
  <c r="F22" i="3"/>
  <c r="F36" i="3"/>
  <c r="F38" i="3"/>
  <c r="F19" i="3"/>
  <c r="K34" i="3"/>
  <c r="L34" i="3"/>
  <c r="F27" i="3"/>
  <c r="C51" i="2"/>
  <c r="D49" i="2"/>
  <c r="E49" i="2"/>
  <c r="D55" i="2"/>
  <c r="E55" i="2"/>
  <c r="D57" i="2"/>
  <c r="E57" i="2"/>
  <c r="C58" i="2"/>
  <c r="C56" i="2"/>
  <c r="J8" i="8"/>
  <c r="E35" i="9"/>
  <c r="O100" i="1"/>
  <c r="C60" i="2"/>
  <c r="B46" i="9"/>
  <c r="C8" i="8"/>
  <c r="C54" i="2"/>
  <c r="J11" i="8"/>
  <c r="C73" i="1"/>
  <c r="O85" i="1"/>
  <c r="D52" i="2"/>
  <c r="E52" i="2"/>
  <c r="K11" i="8"/>
  <c r="AE51" i="5"/>
  <c r="C217" i="2"/>
  <c r="D217" i="2"/>
  <c r="E217" i="2"/>
  <c r="J14" i="8"/>
  <c r="C217" i="4"/>
  <c r="D51" i="5"/>
  <c r="AE49" i="5"/>
  <c r="C408" i="2"/>
  <c r="D408" i="2"/>
  <c r="E408" i="2"/>
  <c r="E23" i="8"/>
  <c r="C694" i="4"/>
  <c r="C624" i="4"/>
  <c r="C252" i="2"/>
  <c r="D252" i="2"/>
  <c r="E252" i="2"/>
  <c r="F15" i="8"/>
  <c r="C258" i="2"/>
  <c r="D258" i="2"/>
  <c r="E258" i="2"/>
  <c r="L15" i="8"/>
  <c r="D209" i="2"/>
  <c r="E209" i="2"/>
  <c r="C211" i="2"/>
  <c r="D211" i="2"/>
  <c r="E211" i="2"/>
  <c r="C695" i="4"/>
  <c r="K20" i="8"/>
  <c r="C375" i="2"/>
  <c r="D375" i="2"/>
  <c r="E375" i="2"/>
  <c r="AB51" i="5"/>
  <c r="P51" i="5"/>
  <c r="V51" i="5"/>
  <c r="Y51" i="5"/>
  <c r="C245" i="4"/>
  <c r="AH51" i="5"/>
  <c r="M51" i="5"/>
  <c r="S51" i="5"/>
  <c r="G51" i="5"/>
  <c r="AA47" i="5"/>
  <c r="B49" i="5"/>
  <c r="J49" i="5"/>
  <c r="AE169" i="5"/>
  <c r="V169" i="5"/>
  <c r="Y169" i="5"/>
  <c r="P169" i="5"/>
  <c r="J169" i="5"/>
  <c r="G169" i="5"/>
  <c r="M169" i="5"/>
  <c r="D169" i="5"/>
  <c r="B169" i="5"/>
  <c r="S169" i="5"/>
  <c r="C448" i="2"/>
  <c r="D448" i="2"/>
  <c r="E448" i="2"/>
  <c r="F24" i="8"/>
  <c r="Q31" i="9"/>
  <c r="C725" i="4"/>
  <c r="C758" i="4"/>
  <c r="E25" i="8"/>
  <c r="C486" i="2"/>
  <c r="D486" i="2"/>
  <c r="E486" i="2"/>
  <c r="C811" i="1"/>
  <c r="D795" i="1"/>
  <c r="C700" i="1"/>
  <c r="C699" i="1"/>
  <c r="M14" i="9"/>
  <c r="C630" i="4"/>
  <c r="AJ47" i="5"/>
  <c r="J18" i="3"/>
  <c r="K17" i="3"/>
  <c r="L17" i="3"/>
  <c r="G577" i="5"/>
  <c r="M577" i="5"/>
  <c r="C335" i="2"/>
  <c r="D335" i="2"/>
  <c r="E335" i="2"/>
  <c r="C14" i="8"/>
  <c r="C16" i="8"/>
  <c r="S754" i="5"/>
  <c r="D754" i="5"/>
  <c r="B754" i="5"/>
  <c r="C488" i="4"/>
  <c r="AB169" i="5"/>
  <c r="L14" i="8"/>
  <c r="L16" i="8"/>
  <c r="D96" i="2"/>
  <c r="E96" i="2"/>
  <c r="D459" i="5"/>
  <c r="I17" i="9"/>
  <c r="B402" i="5"/>
  <c r="M17" i="9"/>
  <c r="L25" i="8"/>
  <c r="C327" i="2"/>
  <c r="D327" i="2"/>
  <c r="E327" i="2"/>
  <c r="C159" i="4"/>
  <c r="C366" i="2"/>
  <c r="J404" i="5"/>
  <c r="S404" i="5"/>
  <c r="V404" i="5"/>
  <c r="C163" i="4"/>
  <c r="C145" i="4"/>
  <c r="L400" i="1"/>
  <c r="C849" i="4"/>
  <c r="P849" i="4"/>
  <c r="C421" i="4"/>
  <c r="C441" i="4"/>
  <c r="B518" i="5"/>
  <c r="C859" i="4"/>
  <c r="P859" i="4"/>
  <c r="C826" i="1"/>
  <c r="C825" i="1"/>
  <c r="C824" i="1"/>
  <c r="I795" i="1"/>
  <c r="C823" i="1"/>
  <c r="E795" i="1"/>
  <c r="C851" i="4"/>
  <c r="P851" i="4"/>
  <c r="M730" i="1"/>
  <c r="L730" i="1"/>
  <c r="C736" i="1"/>
  <c r="C734" i="1"/>
  <c r="C733" i="1"/>
  <c r="F730" i="1"/>
  <c r="K664" i="1"/>
  <c r="G664" i="1"/>
  <c r="L664" i="1"/>
  <c r="H664" i="1"/>
  <c r="C665" i="1"/>
  <c r="J668" i="3"/>
  <c r="K668" i="3"/>
  <c r="L668" i="3"/>
  <c r="J28" i="3"/>
  <c r="K46" i="3"/>
  <c r="L46" i="3"/>
  <c r="G669" i="3"/>
  <c r="N664" i="1"/>
  <c r="G548" i="3"/>
  <c r="G567" i="3"/>
  <c r="B632" i="5"/>
  <c r="C373" i="4"/>
  <c r="C358" i="4"/>
  <c r="C805" i="1"/>
  <c r="C828" i="4"/>
  <c r="P828" i="4"/>
  <c r="C568" i="4"/>
  <c r="C539" i="1"/>
  <c r="D532" i="1"/>
  <c r="K532" i="1"/>
  <c r="M49" i="5"/>
  <c r="D49" i="5"/>
  <c r="D577" i="5"/>
  <c r="B577" i="5"/>
  <c r="AH577" i="5"/>
  <c r="AH169" i="5"/>
  <c r="B752" i="5"/>
  <c r="G754" i="5"/>
  <c r="J18" i="8"/>
  <c r="C152" i="4"/>
  <c r="I9" i="9"/>
  <c r="G532" i="1"/>
  <c r="L466" i="1"/>
  <c r="AE344" i="5"/>
  <c r="S344" i="5"/>
  <c r="AB404" i="5"/>
  <c r="P404" i="5"/>
  <c r="G404" i="5"/>
  <c r="C147" i="4"/>
  <c r="C170" i="2"/>
  <c r="C518" i="4"/>
  <c r="G598" i="1"/>
  <c r="M24" i="8"/>
  <c r="C455" i="2"/>
  <c r="D455" i="2"/>
  <c r="E455" i="2"/>
  <c r="C768" i="4"/>
  <c r="C767" i="4"/>
  <c r="C700" i="4"/>
  <c r="K598" i="1"/>
  <c r="C606" i="1"/>
  <c r="I598" i="1"/>
  <c r="C604" i="1"/>
  <c r="C601" i="1"/>
  <c r="J598" i="1"/>
  <c r="C564" i="1"/>
  <c r="C563" i="1"/>
  <c r="M532" i="1"/>
  <c r="C562" i="1"/>
  <c r="C581" i="4"/>
  <c r="J532" i="1"/>
  <c r="C30" i="1"/>
  <c r="G16" i="8"/>
  <c r="I37" i="9"/>
  <c r="C467" i="1"/>
  <c r="C466" i="1"/>
  <c r="C175" i="4"/>
  <c r="AE404" i="5"/>
  <c r="M404" i="5"/>
  <c r="J519" i="5"/>
  <c r="J41" i="3"/>
  <c r="C150" i="4"/>
  <c r="M31" i="9"/>
  <c r="C521" i="4"/>
  <c r="C471" i="1"/>
  <c r="K400" i="1"/>
  <c r="C403" i="1"/>
  <c r="K269" i="1"/>
  <c r="C271" i="1"/>
  <c r="C761" i="1"/>
  <c r="C760" i="1"/>
  <c r="C758" i="1"/>
  <c r="C757" i="1"/>
  <c r="C756" i="1"/>
  <c r="C782" i="4"/>
  <c r="C717" i="4"/>
  <c r="C688" i="1"/>
  <c r="C687" i="1"/>
  <c r="C622" i="1"/>
  <c r="C621" i="1"/>
  <c r="C620" i="1"/>
  <c r="C618" i="1"/>
  <c r="C617" i="1"/>
  <c r="M598" i="1"/>
  <c r="C616" i="1"/>
  <c r="E18" i="8"/>
  <c r="C290" i="2"/>
  <c r="D290" i="2"/>
  <c r="E290" i="2"/>
  <c r="C438" i="1"/>
  <c r="C437" i="1"/>
  <c r="C436" i="1"/>
  <c r="E400" i="1"/>
  <c r="C435" i="1"/>
  <c r="C433" i="1"/>
  <c r="F400" i="1"/>
  <c r="C432" i="1"/>
  <c r="C366" i="1"/>
  <c r="G335" i="1"/>
  <c r="C239" i="1"/>
  <c r="C236" i="1"/>
  <c r="C234" i="1"/>
  <c r="C233" i="1"/>
  <c r="C232" i="1"/>
  <c r="C231" i="1"/>
  <c r="C230" i="1"/>
  <c r="C229" i="1"/>
  <c r="E23" i="9"/>
  <c r="C228" i="1"/>
  <c r="C227" i="1"/>
  <c r="C226" i="1"/>
  <c r="C225" i="1"/>
  <c r="C224" i="1"/>
  <c r="C222" i="1"/>
  <c r="C221" i="1"/>
  <c r="C220" i="1"/>
  <c r="C219" i="1"/>
  <c r="C21" i="1"/>
  <c r="C218" i="1"/>
  <c r="I203" i="1"/>
  <c r="C217" i="1"/>
  <c r="C216" i="1"/>
  <c r="C215" i="1"/>
  <c r="C214" i="1"/>
  <c r="C212" i="1"/>
  <c r="C211" i="1"/>
  <c r="C210" i="1"/>
  <c r="E203" i="1"/>
  <c r="G203" i="1"/>
  <c r="C208" i="1"/>
  <c r="C207" i="1"/>
  <c r="N203" i="1"/>
  <c r="J203" i="1"/>
  <c r="C206" i="1"/>
  <c r="C205" i="1"/>
  <c r="F203" i="1"/>
  <c r="M203" i="1"/>
  <c r="H203" i="1"/>
  <c r="C204" i="1"/>
  <c r="D203" i="1"/>
  <c r="C176" i="1"/>
  <c r="C173" i="1"/>
  <c r="C172" i="1"/>
  <c r="C166" i="1"/>
  <c r="C162" i="1"/>
  <c r="C160" i="1"/>
  <c r="C157" i="1"/>
  <c r="C156" i="1"/>
  <c r="C150" i="1"/>
  <c r="N138" i="1"/>
  <c r="C146" i="1"/>
  <c r="C141" i="1"/>
  <c r="E138" i="1"/>
  <c r="J10" i="3"/>
  <c r="C827" i="1"/>
  <c r="C820" i="1"/>
  <c r="C806" i="1"/>
  <c r="C790" i="4"/>
  <c r="C746" i="1"/>
  <c r="I730" i="1"/>
  <c r="C732" i="1"/>
  <c r="D730" i="1"/>
  <c r="J730" i="1"/>
  <c r="C696" i="1"/>
  <c r="C694" i="1"/>
  <c r="C686" i="1"/>
  <c r="C675" i="1"/>
  <c r="C672" i="1"/>
  <c r="I664" i="1"/>
  <c r="C610" i="1"/>
  <c r="C609" i="1"/>
  <c r="E598" i="1"/>
  <c r="C560" i="1"/>
  <c r="C543" i="1"/>
  <c r="C540" i="1"/>
  <c r="M32" i="9"/>
  <c r="C495" i="4"/>
  <c r="J652" i="3"/>
  <c r="K652" i="3"/>
  <c r="L652" i="3"/>
  <c r="P694" i="5"/>
  <c r="P695" i="5"/>
  <c r="G695" i="5"/>
  <c r="H618" i="3"/>
  <c r="G585" i="3"/>
  <c r="B691" i="5"/>
  <c r="B694" i="5"/>
  <c r="C707" i="4"/>
  <c r="C831" i="1"/>
  <c r="C830" i="1"/>
  <c r="C818" i="1"/>
  <c r="C813" i="1"/>
  <c r="C809" i="1"/>
  <c r="N795" i="1"/>
  <c r="C494" i="2"/>
  <c r="L795" i="1"/>
  <c r="C768" i="1"/>
  <c r="C766" i="1"/>
  <c r="C764" i="1"/>
  <c r="C749" i="1"/>
  <c r="C739" i="1"/>
  <c r="C738" i="1"/>
  <c r="H730" i="1"/>
  <c r="C449" i="2"/>
  <c r="C702" i="1"/>
  <c r="C695" i="1"/>
  <c r="C689" i="1"/>
  <c r="E664" i="1"/>
  <c r="C679" i="1"/>
  <c r="C678" i="1"/>
  <c r="C666" i="1"/>
  <c r="C626" i="1"/>
  <c r="C614" i="1"/>
  <c r="C600" i="1"/>
  <c r="C570" i="1"/>
  <c r="H453" i="3"/>
  <c r="J453" i="3"/>
  <c r="K453" i="3"/>
  <c r="L453" i="3"/>
  <c r="C515" i="5"/>
  <c r="I15" i="9"/>
  <c r="C774" i="4"/>
  <c r="C814" i="1"/>
  <c r="C812" i="1"/>
  <c r="C810" i="1"/>
  <c r="C834" i="4"/>
  <c r="P834" i="4"/>
  <c r="C803" i="1"/>
  <c r="C802" i="1"/>
  <c r="C801" i="1"/>
  <c r="G795" i="1"/>
  <c r="C754" i="1"/>
  <c r="C753" i="1"/>
  <c r="C745" i="1"/>
  <c r="C698" i="1"/>
  <c r="C692" i="1"/>
  <c r="C691" i="1"/>
  <c r="C685" i="1"/>
  <c r="C684" i="1"/>
  <c r="C682" i="1"/>
  <c r="C677" i="1"/>
  <c r="C673" i="1"/>
  <c r="C669" i="1"/>
  <c r="D664" i="1"/>
  <c r="C668" i="1"/>
  <c r="C628" i="1"/>
  <c r="C624" i="1"/>
  <c r="N598" i="1"/>
  <c r="C568" i="1"/>
  <c r="C556" i="1"/>
  <c r="C538" i="1"/>
  <c r="J532" i="3"/>
  <c r="K532" i="3"/>
  <c r="L532" i="3"/>
  <c r="V517" i="5"/>
  <c r="V518" i="5"/>
  <c r="M518" i="5"/>
  <c r="M517" i="5"/>
  <c r="F532" i="1"/>
  <c r="E19" i="8"/>
  <c r="C504" i="1"/>
  <c r="C468" i="1"/>
  <c r="C431" i="1"/>
  <c r="C419" i="1"/>
  <c r="C367" i="1"/>
  <c r="C300" i="1"/>
  <c r="C10" i="1"/>
  <c r="C36" i="1"/>
  <c r="J16" i="3"/>
  <c r="AH753" i="5"/>
  <c r="AH754" i="5"/>
  <c r="AH752" i="5"/>
  <c r="Y753" i="5"/>
  <c r="Y754" i="5"/>
  <c r="M752" i="5"/>
  <c r="J590" i="3"/>
  <c r="AH635" i="5"/>
  <c r="D634" i="5"/>
  <c r="J565" i="3"/>
  <c r="AE575" i="5"/>
  <c r="J459" i="5"/>
  <c r="C536" i="1"/>
  <c r="C535" i="1"/>
  <c r="C480" i="1"/>
  <c r="D8" i="1"/>
  <c r="C19" i="1"/>
  <c r="V635" i="5"/>
  <c r="V634" i="5"/>
  <c r="J439" i="3"/>
  <c r="K439" i="3"/>
  <c r="L439" i="3"/>
  <c r="C554" i="4"/>
  <c r="C817" i="1"/>
  <c r="C615" i="1"/>
  <c r="I532" i="1"/>
  <c r="C485" i="1"/>
  <c r="H466" i="1"/>
  <c r="C360" i="1"/>
  <c r="C29" i="1"/>
  <c r="K547" i="3"/>
  <c r="L547" i="3"/>
  <c r="J270" i="3"/>
  <c r="K270" i="3"/>
  <c r="L270" i="3"/>
  <c r="J596" i="3"/>
  <c r="K596" i="3"/>
  <c r="L596" i="3"/>
  <c r="J595" i="3"/>
  <c r="J581" i="3"/>
  <c r="J561" i="3"/>
  <c r="J555" i="3"/>
  <c r="K555" i="3"/>
  <c r="L555" i="3"/>
  <c r="J498" i="3"/>
  <c r="J478" i="3"/>
  <c r="C482" i="1"/>
  <c r="C345" i="1"/>
  <c r="C335" i="1"/>
  <c r="O366" i="1"/>
  <c r="C11" i="1"/>
  <c r="J434" i="3"/>
  <c r="K434" i="3"/>
  <c r="L434" i="3"/>
  <c r="K346" i="3"/>
  <c r="L346" i="3"/>
  <c r="K339" i="3"/>
  <c r="L339" i="3"/>
  <c r="J290" i="3"/>
  <c r="K290" i="3"/>
  <c r="L290" i="3"/>
  <c r="J20" i="3"/>
  <c r="J13" i="3"/>
  <c r="K13" i="3"/>
  <c r="L13" i="3"/>
  <c r="J538" i="3"/>
  <c r="AE576" i="5"/>
  <c r="AE577" i="5"/>
  <c r="V576" i="5"/>
  <c r="J504" i="3"/>
  <c r="K504" i="3"/>
  <c r="L504" i="3"/>
  <c r="J486" i="3"/>
  <c r="J455" i="3"/>
  <c r="J451" i="3"/>
  <c r="K451" i="3"/>
  <c r="L451" i="3"/>
  <c r="J445" i="3"/>
  <c r="K445" i="3"/>
  <c r="L445" i="3"/>
  <c r="J395" i="3"/>
  <c r="K589" i="3"/>
  <c r="L589" i="3"/>
  <c r="K506" i="3"/>
  <c r="L506" i="3"/>
  <c r="K498" i="3"/>
  <c r="L498" i="3"/>
  <c r="K407" i="3"/>
  <c r="L407" i="3"/>
  <c r="J288" i="3"/>
  <c r="K240" i="3"/>
  <c r="L240" i="3"/>
  <c r="H529" i="3"/>
  <c r="C632" i="5"/>
  <c r="D575" i="5"/>
  <c r="J499" i="3"/>
  <c r="J493" i="3"/>
  <c r="J430" i="3"/>
  <c r="K430" i="3"/>
  <c r="L430" i="3"/>
  <c r="J407" i="3"/>
  <c r="J336" i="3"/>
  <c r="K336" i="3"/>
  <c r="L336" i="3"/>
  <c r="M342" i="5"/>
  <c r="J306" i="3"/>
  <c r="K306" i="3"/>
  <c r="L306" i="3"/>
  <c r="K663" i="3"/>
  <c r="L663" i="3"/>
  <c r="K586" i="3"/>
  <c r="L586" i="3"/>
  <c r="K497" i="3"/>
  <c r="L497" i="3"/>
  <c r="K494" i="3"/>
  <c r="L494" i="3"/>
  <c r="K382" i="3"/>
  <c r="L382" i="3"/>
  <c r="J22" i="3"/>
  <c r="J14" i="3"/>
  <c r="D517" i="5"/>
  <c r="J292" i="3"/>
  <c r="K292" i="3"/>
  <c r="L292" i="3"/>
  <c r="AB343" i="5"/>
  <c r="V286" i="5"/>
  <c r="J222" i="3"/>
  <c r="K222" i="3"/>
  <c r="L222" i="3"/>
  <c r="J341" i="3"/>
  <c r="J340" i="3"/>
  <c r="J240" i="3"/>
  <c r="S167" i="5"/>
  <c r="J35" i="3"/>
  <c r="J34" i="3"/>
  <c r="K19" i="3"/>
  <c r="L19" i="3"/>
  <c r="C483" i="1"/>
  <c r="C619" i="1"/>
  <c r="J379" i="3"/>
  <c r="J337" i="3"/>
  <c r="K337" i="3"/>
  <c r="L337" i="3"/>
  <c r="AJ18" i="5"/>
  <c r="AJ16" i="5"/>
  <c r="C816" i="1"/>
  <c r="C13" i="1"/>
  <c r="O45" i="5"/>
  <c r="U43" i="5"/>
  <c r="F42" i="5"/>
  <c r="F47" i="5"/>
  <c r="X40" i="5"/>
  <c r="AD38" i="5"/>
  <c r="AD47" i="5"/>
  <c r="AJ36" i="5"/>
  <c r="O35" i="5"/>
  <c r="O47" i="5"/>
  <c r="U33" i="5"/>
  <c r="U47" i="5"/>
  <c r="AA31" i="5"/>
  <c r="AG29" i="5"/>
  <c r="L28" i="5"/>
  <c r="R26" i="5"/>
  <c r="R24" i="5"/>
  <c r="X22" i="5"/>
  <c r="AJ20" i="5"/>
  <c r="L12" i="5"/>
  <c r="L47" i="5"/>
  <c r="C495" i="1"/>
  <c r="AG17" i="5"/>
  <c r="AG15" i="5"/>
  <c r="AG47" i="5"/>
  <c r="K41" i="3"/>
  <c r="L41" i="3"/>
  <c r="K221" i="3"/>
  <c r="L221" i="3"/>
  <c r="J256" i="3"/>
  <c r="N225" i="3"/>
  <c r="K116" i="3"/>
  <c r="L116" i="3"/>
  <c r="J153" i="3"/>
  <c r="K398" i="3"/>
  <c r="L398" i="3"/>
  <c r="N398" i="3"/>
  <c r="J412" i="3"/>
  <c r="K639" i="3"/>
  <c r="L639" i="3"/>
  <c r="M558" i="3"/>
  <c r="K381" i="3"/>
  <c r="L381" i="3"/>
  <c r="M199" i="3"/>
  <c r="K356" i="3"/>
  <c r="L356" i="3"/>
  <c r="K563" i="3"/>
  <c r="L563" i="3"/>
  <c r="K615" i="3"/>
  <c r="L615" i="3"/>
  <c r="K324" i="3"/>
  <c r="L324" i="3"/>
  <c r="K644" i="3"/>
  <c r="L644" i="3"/>
  <c r="M545" i="3"/>
  <c r="M426" i="3"/>
  <c r="M464" i="3"/>
  <c r="F464" i="3"/>
  <c r="K426" i="3"/>
  <c r="L426" i="3"/>
  <c r="K581" i="3"/>
  <c r="L581" i="3"/>
  <c r="N221" i="3"/>
  <c r="J205" i="3"/>
  <c r="N198" i="3"/>
  <c r="K169" i="3"/>
  <c r="L169" i="3"/>
  <c r="K301" i="3"/>
  <c r="L301" i="3"/>
  <c r="J308" i="3"/>
  <c r="N301" i="3"/>
  <c r="K428" i="3"/>
  <c r="L428" i="3"/>
  <c r="K479" i="3"/>
  <c r="L479" i="3"/>
  <c r="J516" i="3"/>
  <c r="M646" i="3"/>
  <c r="M607" i="3"/>
  <c r="K605" i="3"/>
  <c r="L605" i="3"/>
  <c r="M667" i="3"/>
  <c r="K651" i="3"/>
  <c r="L651" i="3"/>
  <c r="M640" i="3"/>
  <c r="M613" i="3"/>
  <c r="M603" i="3"/>
  <c r="K599" i="3"/>
  <c r="L599" i="3"/>
  <c r="M546" i="3"/>
  <c r="M459" i="3"/>
  <c r="M453" i="3"/>
  <c r="K284" i="3"/>
  <c r="L284" i="3"/>
  <c r="M666" i="3"/>
  <c r="M642" i="3"/>
  <c r="M632" i="3"/>
  <c r="F669" i="3"/>
  <c r="M593" i="3"/>
  <c r="K590" i="3"/>
  <c r="L590" i="3"/>
  <c r="M590" i="3"/>
  <c r="F618" i="3"/>
  <c r="M560" i="3"/>
  <c r="K486" i="3"/>
  <c r="L486" i="3"/>
  <c r="M247" i="3"/>
  <c r="K534" i="3"/>
  <c r="L534" i="3"/>
  <c r="K594" i="3"/>
  <c r="L594" i="3"/>
  <c r="K614" i="3"/>
  <c r="L614" i="3"/>
  <c r="K545" i="3"/>
  <c r="L545" i="3"/>
  <c r="M656" i="3"/>
  <c r="M654" i="3"/>
  <c r="M653" i="3"/>
  <c r="M649" i="3"/>
  <c r="K649" i="3"/>
  <c r="L649" i="3"/>
  <c r="K643" i="3"/>
  <c r="L643" i="3"/>
  <c r="M643" i="3"/>
  <c r="M641" i="3"/>
  <c r="M634" i="3"/>
  <c r="M631" i="3"/>
  <c r="M669" i="3"/>
  <c r="M610" i="3"/>
  <c r="M608" i="3"/>
  <c r="M604" i="3"/>
  <c r="M598" i="3"/>
  <c r="M563" i="3"/>
  <c r="M553" i="3"/>
  <c r="M480" i="3"/>
  <c r="K480" i="3"/>
  <c r="L480" i="3"/>
  <c r="F516" i="3"/>
  <c r="M484" i="3"/>
  <c r="M434" i="3"/>
  <c r="M391" i="3"/>
  <c r="M650" i="3"/>
  <c r="M589" i="3"/>
  <c r="M586" i="3"/>
  <c r="M580" i="3"/>
  <c r="M618" i="3"/>
  <c r="F567" i="3"/>
  <c r="M565" i="3"/>
  <c r="K514" i="3"/>
  <c r="L514" i="3"/>
  <c r="M509" i="3"/>
  <c r="K503" i="3"/>
  <c r="L503" i="3"/>
  <c r="K493" i="3"/>
  <c r="L493" i="3"/>
  <c r="M493" i="3"/>
  <c r="M463" i="3"/>
  <c r="M455" i="3"/>
  <c r="M444" i="3"/>
  <c r="M408" i="3"/>
  <c r="M384" i="3"/>
  <c r="M348" i="3"/>
  <c r="F308" i="3"/>
  <c r="M228" i="3"/>
  <c r="K561" i="3"/>
  <c r="L561" i="3"/>
  <c r="K557" i="3"/>
  <c r="L557" i="3"/>
  <c r="K379" i="3"/>
  <c r="L379" i="3"/>
  <c r="M663" i="3"/>
  <c r="M596" i="3"/>
  <c r="M538" i="3"/>
  <c r="M504" i="3"/>
  <c r="M494" i="3"/>
  <c r="M458" i="3"/>
  <c r="M436" i="3"/>
  <c r="M433" i="3"/>
  <c r="K431" i="3"/>
  <c r="L431" i="3"/>
  <c r="M431" i="3"/>
  <c r="M428" i="3"/>
  <c r="M397" i="3"/>
  <c r="M377" i="3"/>
  <c r="M357" i="3"/>
  <c r="M333" i="3"/>
  <c r="M286" i="3"/>
  <c r="M236" i="3"/>
  <c r="M129" i="3"/>
  <c r="K23" i="3"/>
  <c r="L23" i="3"/>
  <c r="K12" i="3"/>
  <c r="L12" i="3"/>
  <c r="K665" i="3"/>
  <c r="L665" i="3"/>
  <c r="K638" i="3"/>
  <c r="L638" i="3"/>
  <c r="K632" i="3"/>
  <c r="K564" i="3"/>
  <c r="L564" i="3"/>
  <c r="K559" i="3"/>
  <c r="L559" i="3"/>
  <c r="K554" i="3"/>
  <c r="L554" i="3"/>
  <c r="M537" i="3"/>
  <c r="M514" i="3"/>
  <c r="M508" i="3"/>
  <c r="M488" i="3"/>
  <c r="M450" i="3"/>
  <c r="M443" i="3"/>
  <c r="M430" i="3"/>
  <c r="M402" i="3"/>
  <c r="M399" i="3"/>
  <c r="M379" i="3"/>
  <c r="F412" i="3"/>
  <c r="M374" i="3"/>
  <c r="M412" i="3"/>
  <c r="M351" i="3"/>
  <c r="M323" i="3"/>
  <c r="F360" i="3"/>
  <c r="M350" i="3"/>
  <c r="M294" i="3"/>
  <c r="M249" i="3"/>
  <c r="M227" i="3"/>
  <c r="M222" i="3"/>
  <c r="F256" i="3"/>
  <c r="M220" i="3"/>
  <c r="M187" i="3"/>
  <c r="M177" i="3"/>
  <c r="F205" i="3"/>
  <c r="M194" i="3"/>
  <c r="M168" i="3"/>
  <c r="K16" i="3"/>
  <c r="L16" i="3"/>
  <c r="K455" i="3"/>
  <c r="L455" i="3"/>
  <c r="K447" i="3"/>
  <c r="L447" i="3"/>
  <c r="K203" i="3"/>
  <c r="L203" i="3"/>
  <c r="K354" i="3"/>
  <c r="L354" i="3"/>
  <c r="M353" i="3"/>
  <c r="M334" i="3"/>
  <c r="M291" i="3"/>
  <c r="M278" i="3"/>
  <c r="M231" i="3"/>
  <c r="M225" i="3"/>
  <c r="M197" i="3"/>
  <c r="K478" i="3"/>
  <c r="K286" i="3"/>
  <c r="L286" i="3"/>
  <c r="K238" i="3"/>
  <c r="L238" i="3"/>
  <c r="M375" i="3"/>
  <c r="M341" i="3"/>
  <c r="M336" i="3"/>
  <c r="M330" i="3"/>
  <c r="M298" i="3"/>
  <c r="M246" i="3"/>
  <c r="M241" i="3"/>
  <c r="M239" i="3"/>
  <c r="M234" i="3"/>
  <c r="M204" i="3"/>
  <c r="M198" i="3"/>
  <c r="M182" i="3"/>
  <c r="M173" i="3"/>
  <c r="M170" i="3"/>
  <c r="M138" i="3"/>
  <c r="K499" i="3"/>
  <c r="L499" i="3"/>
  <c r="M190" i="3"/>
  <c r="K190" i="3"/>
  <c r="L190" i="3"/>
  <c r="M174" i="3"/>
  <c r="M128" i="3"/>
  <c r="F153" i="3"/>
  <c r="M117" i="3"/>
  <c r="K25" i="3"/>
  <c r="L25" i="3"/>
  <c r="K24" i="3"/>
  <c r="L24" i="3"/>
  <c r="K656" i="3"/>
  <c r="L656" i="3"/>
  <c r="K647" i="3"/>
  <c r="L647" i="3"/>
  <c r="K646" i="3"/>
  <c r="L646" i="3"/>
  <c r="K633" i="3"/>
  <c r="L633" i="3"/>
  <c r="K616" i="3"/>
  <c r="L616" i="3"/>
  <c r="K595" i="3"/>
  <c r="L595" i="3"/>
  <c r="K556" i="3"/>
  <c r="L556" i="3"/>
  <c r="K550" i="3"/>
  <c r="L550" i="3"/>
  <c r="K542" i="3"/>
  <c r="L542" i="3"/>
  <c r="K538" i="3"/>
  <c r="L538" i="3"/>
  <c r="K395" i="3"/>
  <c r="L395" i="3"/>
  <c r="K353" i="3"/>
  <c r="L353" i="3"/>
  <c r="K340" i="3"/>
  <c r="L340" i="3"/>
  <c r="K288" i="3"/>
  <c r="L288" i="3"/>
  <c r="K278" i="3"/>
  <c r="L278" i="3"/>
  <c r="K272" i="3"/>
  <c r="L272" i="3"/>
  <c r="K243" i="3"/>
  <c r="L243" i="3"/>
  <c r="M193" i="3"/>
  <c r="M185" i="3"/>
  <c r="M179" i="3"/>
  <c r="M169" i="3"/>
  <c r="M146" i="3"/>
  <c r="M124" i="3"/>
  <c r="K565" i="3"/>
  <c r="L565" i="3"/>
  <c r="K544" i="3"/>
  <c r="L544" i="3"/>
  <c r="K441" i="3"/>
  <c r="L441" i="3"/>
  <c r="K383" i="3"/>
  <c r="L383" i="3"/>
  <c r="K377" i="3"/>
  <c r="L377" i="3"/>
  <c r="K358" i="3"/>
  <c r="L358" i="3"/>
  <c r="K341" i="3"/>
  <c r="L341" i="3"/>
  <c r="K325" i="3"/>
  <c r="L325" i="3"/>
  <c r="K293" i="3"/>
  <c r="L293" i="3"/>
  <c r="F32" i="3"/>
  <c r="K45" i="3"/>
  <c r="L45" i="3"/>
  <c r="F45" i="3"/>
  <c r="F37" i="3"/>
  <c r="K40" i="3"/>
  <c r="L40" i="3"/>
  <c r="F31" i="3"/>
  <c r="F35" i="3"/>
  <c r="F25" i="3"/>
  <c r="K27" i="3"/>
  <c r="L27" i="3"/>
  <c r="F26" i="3"/>
  <c r="K22" i="3"/>
  <c r="L22" i="3"/>
  <c r="F29" i="3"/>
  <c r="F15" i="3"/>
  <c r="K18" i="3"/>
  <c r="L18" i="3"/>
  <c r="F10" i="3"/>
  <c r="K11" i="3"/>
  <c r="L11" i="3"/>
  <c r="K33" i="3"/>
  <c r="L33" i="3"/>
  <c r="K21" i="3"/>
  <c r="L21" i="3"/>
  <c r="F102" i="3"/>
  <c r="M64" i="3"/>
  <c r="D47" i="3"/>
  <c r="C47" i="3"/>
  <c r="K10" i="3"/>
  <c r="L10" i="3"/>
  <c r="M68" i="3"/>
  <c r="F327" i="2"/>
  <c r="F330" i="2"/>
  <c r="F334" i="2"/>
  <c r="F331" i="2"/>
  <c r="F335" i="2"/>
  <c r="F326" i="2"/>
  <c r="F328" i="2"/>
  <c r="F333" i="2"/>
  <c r="F332" i="2"/>
  <c r="F336" i="2"/>
  <c r="F329" i="2"/>
  <c r="F338" i="2"/>
  <c r="F337" i="2"/>
  <c r="F449" i="2"/>
  <c r="F453" i="2"/>
  <c r="F445" i="2"/>
  <c r="F450" i="2"/>
  <c r="F454" i="2"/>
  <c r="F448" i="2"/>
  <c r="F444" i="2"/>
  <c r="F446" i="2"/>
  <c r="F458" i="2"/>
  <c r="F447" i="2"/>
  <c r="F456" i="2"/>
  <c r="F451" i="2"/>
  <c r="F455" i="2"/>
  <c r="F452" i="2"/>
  <c r="F254" i="2"/>
  <c r="F258" i="2"/>
  <c r="F253" i="2"/>
  <c r="F248" i="2"/>
  <c r="F251" i="2"/>
  <c r="F260" i="2"/>
  <c r="F255" i="2"/>
  <c r="F259" i="2"/>
  <c r="F257" i="2"/>
  <c r="F249" i="2"/>
  <c r="F252" i="2"/>
  <c r="F256" i="2"/>
  <c r="F170" i="2"/>
  <c r="F173" i="2"/>
  <c r="F177" i="2"/>
  <c r="F176" i="2"/>
  <c r="F174" i="2"/>
  <c r="F178" i="2"/>
  <c r="F175" i="2"/>
  <c r="F179" i="2"/>
  <c r="F169" i="2"/>
  <c r="F171" i="2"/>
  <c r="F172" i="2"/>
  <c r="F181" i="2"/>
  <c r="F180" i="2"/>
  <c r="F292" i="2"/>
  <c r="F296" i="2"/>
  <c r="F288" i="2"/>
  <c r="F293" i="2"/>
  <c r="F297" i="2"/>
  <c r="F291" i="2"/>
  <c r="F287" i="2"/>
  <c r="F289" i="2"/>
  <c r="F301" i="2"/>
  <c r="F290" i="2"/>
  <c r="F299" i="2"/>
  <c r="F294" i="2"/>
  <c r="F298" i="2"/>
  <c r="F295" i="2"/>
  <c r="F95" i="2"/>
  <c r="F99" i="2"/>
  <c r="F89" i="2"/>
  <c r="F91" i="2"/>
  <c r="F103" i="2"/>
  <c r="F92" i="2"/>
  <c r="F101" i="2"/>
  <c r="F96" i="2"/>
  <c r="F100" i="2"/>
  <c r="F94" i="2"/>
  <c r="F90" i="2"/>
  <c r="F93" i="2"/>
  <c r="F97" i="2"/>
  <c r="F98" i="2"/>
  <c r="F411" i="2"/>
  <c r="F415" i="2"/>
  <c r="F410" i="2"/>
  <c r="F405" i="2"/>
  <c r="F408" i="2"/>
  <c r="F417" i="2"/>
  <c r="F412" i="2"/>
  <c r="F416" i="2"/>
  <c r="F406" i="2"/>
  <c r="F409" i="2"/>
  <c r="F413" i="2"/>
  <c r="F414" i="2"/>
  <c r="F484" i="2"/>
  <c r="F487" i="2"/>
  <c r="F491" i="2"/>
  <c r="F488" i="2"/>
  <c r="F492" i="2"/>
  <c r="F483" i="2"/>
  <c r="F490" i="2"/>
  <c r="F489" i="2"/>
  <c r="F493" i="2"/>
  <c r="F486" i="2"/>
  <c r="F495" i="2"/>
  <c r="F494" i="2"/>
  <c r="F134" i="2"/>
  <c r="F138" i="2"/>
  <c r="F137" i="2"/>
  <c r="F135" i="2"/>
  <c r="F139" i="2"/>
  <c r="F130" i="2"/>
  <c r="F129" i="2"/>
  <c r="F132" i="2"/>
  <c r="F141" i="2"/>
  <c r="F136" i="2"/>
  <c r="F140" i="2"/>
  <c r="F133" i="2"/>
  <c r="F375" i="2"/>
  <c r="F371" i="2"/>
  <c r="F218" i="2"/>
  <c r="F214" i="2"/>
  <c r="F376" i="2"/>
  <c r="F215" i="2"/>
  <c r="F374" i="2"/>
  <c r="F370" i="2"/>
  <c r="F367" i="2"/>
  <c r="F368" i="2"/>
  <c r="F380" i="2"/>
  <c r="F217" i="2"/>
  <c r="F213" i="2"/>
  <c r="F210" i="2"/>
  <c r="F211" i="2"/>
  <c r="F223" i="2"/>
  <c r="F372" i="2"/>
  <c r="F219" i="2"/>
  <c r="F377" i="2"/>
  <c r="F373" i="2"/>
  <c r="F369" i="2"/>
  <c r="F378" i="2"/>
  <c r="F220" i="2"/>
  <c r="F216" i="2"/>
  <c r="F212" i="2"/>
  <c r="F221" i="2"/>
  <c r="F58" i="2"/>
  <c r="F54" i="2"/>
  <c r="F50" i="2"/>
  <c r="F51" i="2"/>
  <c r="B20" i="2"/>
  <c r="B10" i="2"/>
  <c r="F60" i="2"/>
  <c r="F56" i="2"/>
  <c r="F61" i="2"/>
  <c r="C830" i="4"/>
  <c r="P830" i="4"/>
  <c r="C763" i="4"/>
  <c r="C730" i="1"/>
  <c r="O746" i="1"/>
  <c r="C448" i="4"/>
  <c r="D20" i="8"/>
  <c r="C367" i="2"/>
  <c r="C368" i="2"/>
  <c r="C498" i="4"/>
  <c r="C486" i="4"/>
  <c r="C378" i="4"/>
  <c r="C588" i="4"/>
  <c r="M45" i="9"/>
  <c r="C532" i="1"/>
  <c r="C500" i="4"/>
  <c r="I14" i="9"/>
  <c r="C289" i="2"/>
  <c r="C621" i="4"/>
  <c r="C839" i="4"/>
  <c r="P839" i="4"/>
  <c r="C845" i="4"/>
  <c r="C773" i="4"/>
  <c r="C499" i="4"/>
  <c r="M22" i="9"/>
  <c r="G18" i="8"/>
  <c r="C292" i="2"/>
  <c r="C442" i="4"/>
  <c r="C379" i="4"/>
  <c r="C637" i="4"/>
  <c r="C858" i="4"/>
  <c r="P858" i="4"/>
  <c r="D89" i="2"/>
  <c r="E89" i="2"/>
  <c r="I33" i="9"/>
  <c r="D174" i="2"/>
  <c r="E174" i="2"/>
  <c r="F9" i="8"/>
  <c r="C93" i="2"/>
  <c r="C144" i="4"/>
  <c r="C148" i="4"/>
  <c r="C164" i="4"/>
  <c r="E31" i="9"/>
  <c r="C180" i="4"/>
  <c r="C177" i="4"/>
  <c r="C149" i="4"/>
  <c r="E37" i="9"/>
  <c r="D366" i="2"/>
  <c r="E366" i="2"/>
  <c r="I28" i="9"/>
  <c r="C291" i="4"/>
  <c r="C220" i="4"/>
  <c r="E17" i="9"/>
  <c r="C140" i="2"/>
  <c r="M10" i="8"/>
  <c r="C360" i="4"/>
  <c r="I38" i="9"/>
  <c r="C510" i="4"/>
  <c r="C762" i="4"/>
  <c r="C863" i="4"/>
  <c r="C418" i="4"/>
  <c r="C400" i="1"/>
  <c r="O426" i="1"/>
  <c r="C174" i="4"/>
  <c r="I36" i="9"/>
  <c r="C302" i="4"/>
  <c r="I40" i="9"/>
  <c r="C405" i="2"/>
  <c r="C23" i="8"/>
  <c r="C179" i="4"/>
  <c r="C158" i="4"/>
  <c r="C170" i="4"/>
  <c r="I12" i="9"/>
  <c r="C269" i="1"/>
  <c r="C284" i="4"/>
  <c r="C296" i="4"/>
  <c r="C313" i="4"/>
  <c r="I43" i="9"/>
  <c r="C419" i="4"/>
  <c r="C291" i="2"/>
  <c r="F18" i="8"/>
  <c r="C369" i="4"/>
  <c r="I21" i="9"/>
  <c r="I42" i="9"/>
  <c r="C377" i="4"/>
  <c r="C380" i="4"/>
  <c r="C433" i="4"/>
  <c r="G20" i="8"/>
  <c r="C178" i="2"/>
  <c r="K13" i="8"/>
  <c r="E15" i="8"/>
  <c r="C251" i="2"/>
  <c r="C293" i="2"/>
  <c r="C382" i="4"/>
  <c r="C487" i="4"/>
  <c r="C570" i="4"/>
  <c r="C584" i="4"/>
  <c r="C651" i="4"/>
  <c r="C775" i="4"/>
  <c r="C778" i="4"/>
  <c r="C645" i="4"/>
  <c r="C558" i="4"/>
  <c r="C503" i="4"/>
  <c r="M41" i="9"/>
  <c r="C577" i="4"/>
  <c r="C786" i="4"/>
  <c r="C212" i="4"/>
  <c r="C833" i="4"/>
  <c r="P833" i="4"/>
  <c r="C759" i="4"/>
  <c r="C705" i="4"/>
  <c r="Q14" i="9"/>
  <c r="C698" i="4"/>
  <c r="C690" i="4"/>
  <c r="E36" i="9"/>
  <c r="C243" i="4"/>
  <c r="M25" i="8"/>
  <c r="Q32" i="9"/>
  <c r="C792" i="4"/>
  <c r="C835" i="4"/>
  <c r="P835" i="4"/>
  <c r="C827" i="4"/>
  <c r="C769" i="4"/>
  <c r="Q28" i="9"/>
  <c r="C764" i="4"/>
  <c r="C838" i="4"/>
  <c r="P838" i="4"/>
  <c r="C780" i="4"/>
  <c r="M38" i="9"/>
  <c r="C720" i="4"/>
  <c r="G24" i="8"/>
  <c r="K26" i="3"/>
  <c r="L26" i="3"/>
  <c r="K37" i="3"/>
  <c r="L37" i="3"/>
  <c r="K31" i="3"/>
  <c r="L31" i="3"/>
  <c r="K43" i="3"/>
  <c r="L43" i="3"/>
  <c r="K15" i="3"/>
  <c r="L15" i="3"/>
  <c r="K29" i="3"/>
  <c r="L29" i="3"/>
  <c r="K38" i="3"/>
  <c r="L38" i="3"/>
  <c r="K44" i="3"/>
  <c r="L44" i="3"/>
  <c r="O75" i="1"/>
  <c r="O74" i="1"/>
  <c r="O106" i="1"/>
  <c r="K32" i="3"/>
  <c r="L32" i="3"/>
  <c r="K20" i="3"/>
  <c r="L20" i="3"/>
  <c r="N102" i="3"/>
  <c r="C33" i="1"/>
  <c r="E8" i="1"/>
  <c r="C18" i="1"/>
  <c r="M8" i="1"/>
  <c r="C24" i="1"/>
  <c r="L8" i="1"/>
  <c r="D51" i="2"/>
  <c r="E51" i="2"/>
  <c r="C32" i="1"/>
  <c r="J8" i="1"/>
  <c r="C25" i="1"/>
  <c r="C43" i="1"/>
  <c r="C27" i="1"/>
  <c r="C9" i="1"/>
  <c r="H8" i="1"/>
  <c r="D60" i="2"/>
  <c r="E60" i="2"/>
  <c r="O104" i="1"/>
  <c r="D56" i="2"/>
  <c r="E56" i="2"/>
  <c r="O92" i="1"/>
  <c r="O79" i="1"/>
  <c r="O101" i="1"/>
  <c r="D54" i="2"/>
  <c r="E54" i="2"/>
  <c r="D58" i="2"/>
  <c r="E58" i="2"/>
  <c r="K8" i="1"/>
  <c r="C61" i="2"/>
  <c r="D61" i="2"/>
  <c r="E61" i="2"/>
  <c r="C113" i="4"/>
  <c r="P75" i="4"/>
  <c r="I8" i="1"/>
  <c r="N8" i="1"/>
  <c r="F8" i="1"/>
  <c r="C45" i="1"/>
  <c r="O81" i="1"/>
  <c r="O108" i="1"/>
  <c r="O109" i="1"/>
  <c r="O84" i="1"/>
  <c r="O102" i="1"/>
  <c r="O111" i="1"/>
  <c r="O107" i="1"/>
  <c r="O87" i="1"/>
  <c r="O76" i="1"/>
  <c r="O96" i="1"/>
  <c r="O82" i="1"/>
  <c r="O78" i="1"/>
  <c r="O86" i="1"/>
  <c r="O88" i="1"/>
  <c r="O90" i="1"/>
  <c r="O89" i="1"/>
  <c r="O105" i="1"/>
  <c r="O98" i="1"/>
  <c r="O83" i="1"/>
  <c r="O103" i="1"/>
  <c r="O91" i="1"/>
  <c r="O99" i="1"/>
  <c r="O77" i="1"/>
  <c r="O80" i="1"/>
  <c r="O95" i="1"/>
  <c r="O93" i="1"/>
  <c r="O110" i="1"/>
  <c r="O97" i="1"/>
  <c r="B8" i="8"/>
  <c r="O94" i="1"/>
  <c r="M42" i="9"/>
  <c r="O468" i="1"/>
  <c r="O481" i="1"/>
  <c r="O480" i="1"/>
  <c r="G26" i="8"/>
  <c r="M16" i="9"/>
  <c r="H19" i="8"/>
  <c r="C332" i="2"/>
  <c r="D332" i="2"/>
  <c r="E332" i="2"/>
  <c r="P46" i="9"/>
  <c r="C831" i="4"/>
  <c r="P831" i="4"/>
  <c r="D23" i="8"/>
  <c r="C406" i="2"/>
  <c r="D406" i="2"/>
  <c r="E406" i="2"/>
  <c r="C791" i="4"/>
  <c r="C718" i="4"/>
  <c r="O694" i="1"/>
  <c r="C14" i="1"/>
  <c r="C165" i="4"/>
  <c r="O172" i="1"/>
  <c r="C222" i="4"/>
  <c r="E33" i="9"/>
  <c r="C453" i="4"/>
  <c r="I31" i="9"/>
  <c r="C639" i="4"/>
  <c r="C177" i="2"/>
  <c r="J13" i="8"/>
  <c r="I19" i="8"/>
  <c r="C333" i="2"/>
  <c r="D333" i="2"/>
  <c r="E333" i="2"/>
  <c r="C623" i="4"/>
  <c r="M18" i="9"/>
  <c r="C559" i="4"/>
  <c r="E24" i="8"/>
  <c r="E26" i="8"/>
  <c r="C447" i="2"/>
  <c r="D447" i="2"/>
  <c r="E447" i="2"/>
  <c r="C484" i="2"/>
  <c r="D484" i="2"/>
  <c r="E484" i="2"/>
  <c r="D25" i="8"/>
  <c r="G519" i="5"/>
  <c r="AE519" i="5"/>
  <c r="S519" i="5"/>
  <c r="P519" i="5"/>
  <c r="D519" i="5"/>
  <c r="B519" i="5"/>
  <c r="AB519" i="5"/>
  <c r="Y519" i="5"/>
  <c r="AH519" i="5"/>
  <c r="C841" i="4"/>
  <c r="P841" i="4"/>
  <c r="Q20" i="9"/>
  <c r="M36" i="9"/>
  <c r="C237" i="4"/>
  <c r="E43" i="9"/>
  <c r="C598" i="1"/>
  <c r="C357" i="4"/>
  <c r="P357" i="4"/>
  <c r="M25" i="9"/>
  <c r="N230" i="3"/>
  <c r="C846" i="4"/>
  <c r="P846" i="4"/>
  <c r="V285" i="5"/>
  <c r="V287" i="5"/>
  <c r="J529" i="3"/>
  <c r="H567" i="3"/>
  <c r="V575" i="5"/>
  <c r="V577" i="5"/>
  <c r="C20" i="1"/>
  <c r="I41" i="9"/>
  <c r="C372" i="4"/>
  <c r="C39" i="1"/>
  <c r="C555" i="4"/>
  <c r="M11" i="9"/>
  <c r="C447" i="4"/>
  <c r="C692" i="4"/>
  <c r="Q13" i="9"/>
  <c r="C701" i="4"/>
  <c r="C715" i="4"/>
  <c r="Q18" i="9"/>
  <c r="C832" i="4"/>
  <c r="P832" i="4"/>
  <c r="C840" i="4"/>
  <c r="P840" i="4"/>
  <c r="C590" i="4"/>
  <c r="C713" i="4"/>
  <c r="Q41" i="9"/>
  <c r="C765" i="4"/>
  <c r="C793" i="4"/>
  <c r="C861" i="4"/>
  <c r="P861" i="4"/>
  <c r="AH695" i="5"/>
  <c r="V695" i="5"/>
  <c r="B693" i="5"/>
  <c r="Y695" i="5"/>
  <c r="S695" i="5"/>
  <c r="D695" i="5"/>
  <c r="B695" i="5"/>
  <c r="AE695" i="5"/>
  <c r="M695" i="5"/>
  <c r="J695" i="5"/>
  <c r="AB695" i="5"/>
  <c r="P693" i="5"/>
  <c r="C23" i="1"/>
  <c r="Q15" i="9"/>
  <c r="C696" i="4"/>
  <c r="C450" i="2"/>
  <c r="D450" i="2"/>
  <c r="E450" i="2"/>
  <c r="H24" i="8"/>
  <c r="C836" i="4"/>
  <c r="P836" i="4"/>
  <c r="D9" i="8"/>
  <c r="C90" i="2"/>
  <c r="C155" i="4"/>
  <c r="C162" i="4"/>
  <c r="C167" i="4"/>
  <c r="C44" i="1"/>
  <c r="C10" i="8"/>
  <c r="C11" i="8"/>
  <c r="C129" i="2"/>
  <c r="C139" i="2"/>
  <c r="L10" i="8"/>
  <c r="L11" i="8"/>
  <c r="C136" i="2"/>
  <c r="I10" i="8"/>
  <c r="I11" i="8"/>
  <c r="C133" i="2"/>
  <c r="D133" i="2"/>
  <c r="E133" i="2"/>
  <c r="F10" i="8"/>
  <c r="B10" i="8"/>
  <c r="C16" i="1"/>
  <c r="C34" i="1"/>
  <c r="H10" i="8"/>
  <c r="H11" i="8"/>
  <c r="C135" i="2"/>
  <c r="D135" i="2"/>
  <c r="E135" i="2"/>
  <c r="C228" i="4"/>
  <c r="E16" i="9"/>
  <c r="C233" i="4"/>
  <c r="C235" i="4"/>
  <c r="E9" i="9"/>
  <c r="C238" i="4"/>
  <c r="E42" i="9"/>
  <c r="C241" i="4"/>
  <c r="F14" i="8"/>
  <c r="C213" i="2"/>
  <c r="C249" i="2"/>
  <c r="D15" i="8"/>
  <c r="D16" i="8"/>
  <c r="I27" i="9"/>
  <c r="C454" i="4"/>
  <c r="C640" i="4"/>
  <c r="M35" i="9"/>
  <c r="M40" i="9"/>
  <c r="C643" i="4"/>
  <c r="C712" i="4"/>
  <c r="C787" i="4"/>
  <c r="C15" i="1"/>
  <c r="M26" i="9"/>
  <c r="C583" i="4"/>
  <c r="C626" i="4"/>
  <c r="C370" i="2"/>
  <c r="F20" i="8"/>
  <c r="D170" i="2"/>
  <c r="E170" i="2"/>
  <c r="C171" i="2"/>
  <c r="D171" i="2"/>
  <c r="E171" i="2"/>
  <c r="M23" i="8"/>
  <c r="C416" i="2"/>
  <c r="D416" i="2"/>
  <c r="E416" i="2"/>
  <c r="Y752" i="5"/>
  <c r="C414" i="2"/>
  <c r="D414" i="2"/>
  <c r="E414" i="2"/>
  <c r="K23" i="8"/>
  <c r="K26" i="8"/>
  <c r="C760" i="4"/>
  <c r="Q11" i="9"/>
  <c r="L24" i="8"/>
  <c r="L26" i="8"/>
  <c r="C454" i="2"/>
  <c r="D454" i="2"/>
  <c r="E454" i="2"/>
  <c r="C853" i="4"/>
  <c r="P853" i="4"/>
  <c r="C856" i="4"/>
  <c r="P856" i="4"/>
  <c r="C723" i="4"/>
  <c r="O699" i="1"/>
  <c r="Q44" i="9"/>
  <c r="B51" i="5"/>
  <c r="Q19" i="9"/>
  <c r="C709" i="4"/>
  <c r="C648" i="4"/>
  <c r="C580" i="4"/>
  <c r="C216" i="4"/>
  <c r="E12" i="9"/>
  <c r="C225" i="4"/>
  <c r="E25" i="9"/>
  <c r="E19" i="9"/>
  <c r="C232" i="4"/>
  <c r="E32" i="9"/>
  <c r="C244" i="4"/>
  <c r="C785" i="4"/>
  <c r="C485" i="4"/>
  <c r="C523" i="4"/>
  <c r="C336" i="2"/>
  <c r="D336" i="2"/>
  <c r="E336" i="2"/>
  <c r="L19" i="8"/>
  <c r="L21" i="8"/>
  <c r="J548" i="3"/>
  <c r="K548" i="3"/>
  <c r="L548" i="3"/>
  <c r="J36" i="3"/>
  <c r="K28" i="3"/>
  <c r="L28" i="3"/>
  <c r="C386" i="4"/>
  <c r="P371" i="4"/>
  <c r="C329" i="2"/>
  <c r="J360" i="3"/>
  <c r="X47" i="5"/>
  <c r="C641" i="4"/>
  <c r="M19" i="9"/>
  <c r="AB342" i="5"/>
  <c r="AB344" i="5"/>
  <c r="C17" i="1"/>
  <c r="C26" i="1"/>
  <c r="C847" i="4"/>
  <c r="P847" i="4"/>
  <c r="C12" i="1"/>
  <c r="M13" i="9"/>
  <c r="C556" i="4"/>
  <c r="C310" i="4"/>
  <c r="C318" i="4"/>
  <c r="P302" i="4"/>
  <c r="M519" i="5"/>
  <c r="C377" i="2"/>
  <c r="D377" i="2"/>
  <c r="E377" i="2"/>
  <c r="M20" i="8"/>
  <c r="M21" i="8"/>
  <c r="C706" i="4"/>
  <c r="O682" i="1"/>
  <c r="C716" i="4"/>
  <c r="C781" i="4"/>
  <c r="C842" i="4"/>
  <c r="P842" i="4"/>
  <c r="Q16" i="9"/>
  <c r="C622" i="4"/>
  <c r="C659" i="4"/>
  <c r="P621" i="4"/>
  <c r="Q25" i="9"/>
  <c r="C702" i="4"/>
  <c r="C719" i="4"/>
  <c r="C766" i="4"/>
  <c r="C795" i="4"/>
  <c r="C843" i="4"/>
  <c r="P843" i="4"/>
  <c r="Q24" i="9"/>
  <c r="J585" i="3"/>
  <c r="J39" i="3"/>
  <c r="K39" i="3"/>
  <c r="L39" i="3"/>
  <c r="G618" i="3"/>
  <c r="C560" i="4"/>
  <c r="C631" i="4"/>
  <c r="Q33" i="9"/>
  <c r="C699" i="4"/>
  <c r="I24" i="8"/>
  <c r="I26" i="8"/>
  <c r="C451" i="2"/>
  <c r="D451" i="2"/>
  <c r="E451" i="2"/>
  <c r="C850" i="4"/>
  <c r="P850" i="4"/>
  <c r="E39" i="9"/>
  <c r="C161" i="4"/>
  <c r="C41" i="1"/>
  <c r="C171" i="4"/>
  <c r="C203" i="1"/>
  <c r="O232" i="1"/>
  <c r="E10" i="8"/>
  <c r="E11" i="8"/>
  <c r="C132" i="2"/>
  <c r="D10" i="8"/>
  <c r="C130" i="2"/>
  <c r="D130" i="2"/>
  <c r="E130" i="2"/>
  <c r="C219" i="4"/>
  <c r="C223" i="4"/>
  <c r="E28" i="9"/>
  <c r="E22" i="9"/>
  <c r="R22" i="9"/>
  <c r="C226" i="4"/>
  <c r="O218" i="1"/>
  <c r="C229" i="4"/>
  <c r="O226" i="1"/>
  <c r="C234" i="4"/>
  <c r="E40" i="9"/>
  <c r="C242" i="4"/>
  <c r="I32" i="9"/>
  <c r="C449" i="4"/>
  <c r="C46" i="1"/>
  <c r="M39" i="9"/>
  <c r="C638" i="4"/>
  <c r="C22" i="1"/>
  <c r="C644" i="4"/>
  <c r="C783" i="4"/>
  <c r="Q23" i="9"/>
  <c r="C788" i="4"/>
  <c r="C256" i="2"/>
  <c r="D256" i="2"/>
  <c r="E256" i="2"/>
  <c r="J15" i="8"/>
  <c r="C372" i="2"/>
  <c r="D372" i="2"/>
  <c r="E372" i="2"/>
  <c r="H20" i="8"/>
  <c r="C296" i="2"/>
  <c r="D296" i="2"/>
  <c r="E296" i="2"/>
  <c r="K18" i="8"/>
  <c r="K21" i="8"/>
  <c r="J19" i="8"/>
  <c r="C334" i="2"/>
  <c r="D334" i="2"/>
  <c r="E334" i="2"/>
  <c r="C409" i="2"/>
  <c r="F23" i="8"/>
  <c r="C761" i="4"/>
  <c r="C796" i="4"/>
  <c r="P778" i="4"/>
  <c r="C489" i="2"/>
  <c r="D489" i="2"/>
  <c r="E489" i="2"/>
  <c r="H25" i="8"/>
  <c r="K15" i="8"/>
  <c r="K16" i="8"/>
  <c r="K28" i="8"/>
  <c r="C257" i="2"/>
  <c r="D257" i="2"/>
  <c r="E257" i="2"/>
  <c r="C724" i="4"/>
  <c r="Q45" i="9"/>
  <c r="O700" i="1"/>
  <c r="R14" i="9"/>
  <c r="AH636" i="5"/>
  <c r="C28" i="1"/>
  <c r="C435" i="4"/>
  <c r="I24" i="9"/>
  <c r="M34" i="9"/>
  <c r="C576" i="4"/>
  <c r="C697" i="4"/>
  <c r="O673" i="1"/>
  <c r="C772" i="4"/>
  <c r="H464" i="3"/>
  <c r="J30" i="3"/>
  <c r="C860" i="4"/>
  <c r="P860" i="4"/>
  <c r="C411" i="2"/>
  <c r="D411" i="2"/>
  <c r="E411" i="2"/>
  <c r="H23" i="8"/>
  <c r="H26" i="8"/>
  <c r="C151" i="4"/>
  <c r="C214" i="4"/>
  <c r="E18" i="9"/>
  <c r="C218" i="4"/>
  <c r="O210" i="1"/>
  <c r="C227" i="4"/>
  <c r="E20" i="9"/>
  <c r="C240" i="4"/>
  <c r="E30" i="9"/>
  <c r="C35" i="1"/>
  <c r="C374" i="2"/>
  <c r="D374" i="2"/>
  <c r="E374" i="2"/>
  <c r="J20" i="8"/>
  <c r="J21" i="8"/>
  <c r="G23" i="8"/>
  <c r="C410" i="2"/>
  <c r="D410" i="2"/>
  <c r="E410" i="2"/>
  <c r="K24" i="8"/>
  <c r="C453" i="2"/>
  <c r="D453" i="2"/>
  <c r="E453" i="2"/>
  <c r="C855" i="4"/>
  <c r="P855" i="4"/>
  <c r="Q39" i="9"/>
  <c r="C650" i="4"/>
  <c r="C451" i="4"/>
  <c r="Q38" i="9"/>
  <c r="M24" i="9"/>
  <c r="I44" i="9"/>
  <c r="E26" i="9"/>
  <c r="M23" i="9"/>
  <c r="I23" i="9"/>
  <c r="R23" i="9"/>
  <c r="I26" i="9"/>
  <c r="C795" i="1"/>
  <c r="J464" i="3"/>
  <c r="N431" i="3"/>
  <c r="J669" i="3"/>
  <c r="N653" i="3"/>
  <c r="M30" i="9"/>
  <c r="C513" i="4"/>
  <c r="R47" i="5"/>
  <c r="C501" i="4"/>
  <c r="C31" i="1"/>
  <c r="C42" i="1"/>
  <c r="G8" i="1"/>
  <c r="AH634" i="5"/>
  <c r="C522" i="4"/>
  <c r="V519" i="5"/>
  <c r="C646" i="4"/>
  <c r="C693" i="4"/>
  <c r="C727" i="4"/>
  <c r="Q12" i="9"/>
  <c r="O669" i="1"/>
  <c r="Q35" i="9"/>
  <c r="C708" i="4"/>
  <c r="Q43" i="9"/>
  <c r="C722" i="4"/>
  <c r="O698" i="1"/>
  <c r="C487" i="2"/>
  <c r="D487" i="2"/>
  <c r="E487" i="2"/>
  <c r="F25" i="8"/>
  <c r="C844" i="4"/>
  <c r="P844" i="4"/>
  <c r="B517" i="5"/>
  <c r="M20" i="9"/>
  <c r="C636" i="4"/>
  <c r="C703" i="4"/>
  <c r="Q22" i="9"/>
  <c r="O679" i="1"/>
  <c r="C726" i="4"/>
  <c r="Q27" i="9"/>
  <c r="C776" i="4"/>
  <c r="C492" i="2"/>
  <c r="D492" i="2"/>
  <c r="E492" i="2"/>
  <c r="K25" i="8"/>
  <c r="C848" i="4"/>
  <c r="P848" i="4"/>
  <c r="M33" i="9"/>
  <c r="R33" i="9"/>
  <c r="C563" i="4"/>
  <c r="C632" i="4"/>
  <c r="M28" i="9"/>
  <c r="Q21" i="9"/>
  <c r="C710" i="4"/>
  <c r="O686" i="1"/>
  <c r="C24" i="8"/>
  <c r="C444" i="2"/>
  <c r="C857" i="4"/>
  <c r="P857" i="4"/>
  <c r="Q36" i="9"/>
  <c r="R36" i="9"/>
  <c r="C138" i="1"/>
  <c r="E11" i="9"/>
  <c r="C146" i="4"/>
  <c r="M9" i="8"/>
  <c r="B9" i="8"/>
  <c r="C100" i="2"/>
  <c r="D100" i="2"/>
  <c r="E100" i="2"/>
  <c r="C40" i="1"/>
  <c r="C178" i="4"/>
  <c r="E44" i="9"/>
  <c r="C181" i="4"/>
  <c r="E27" i="9"/>
  <c r="O176" i="1"/>
  <c r="C134" i="2"/>
  <c r="D134" i="2"/>
  <c r="E134" i="2"/>
  <c r="G10" i="8"/>
  <c r="G11" i="8"/>
  <c r="E10" i="9"/>
  <c r="C213" i="4"/>
  <c r="O205" i="1"/>
  <c r="C215" i="4"/>
  <c r="E13" i="9"/>
  <c r="C38" i="1"/>
  <c r="C224" i="4"/>
  <c r="E38" i="9"/>
  <c r="R38" i="9"/>
  <c r="C230" i="4"/>
  <c r="O222" i="1"/>
  <c r="C236" i="4"/>
  <c r="O231" i="1"/>
  <c r="C239" i="4"/>
  <c r="C37" i="1"/>
  <c r="E45" i="9"/>
  <c r="C247" i="4"/>
  <c r="I45" i="9"/>
  <c r="C452" i="4"/>
  <c r="C376" i="2"/>
  <c r="D376" i="2"/>
  <c r="E376" i="2"/>
  <c r="L20" i="8"/>
  <c r="M21" i="9"/>
  <c r="C642" i="4"/>
  <c r="Q40" i="9"/>
  <c r="C711" i="4"/>
  <c r="Q30" i="9"/>
  <c r="C784" i="4"/>
  <c r="C281" i="4"/>
  <c r="I10" i="9"/>
  <c r="M12" i="9"/>
  <c r="C489" i="4"/>
  <c r="C582" i="4"/>
  <c r="I20" i="8"/>
  <c r="C373" i="2"/>
  <c r="D373" i="2"/>
  <c r="E373" i="2"/>
  <c r="C628" i="4"/>
  <c r="C330" i="2"/>
  <c r="D330" i="2"/>
  <c r="E330" i="2"/>
  <c r="F19" i="8"/>
  <c r="C19" i="8"/>
  <c r="C21" i="8"/>
  <c r="C326" i="2"/>
  <c r="B635" i="5"/>
  <c r="V636" i="5"/>
  <c r="C689" i="4"/>
  <c r="Q8" i="9"/>
  <c r="C664" i="1"/>
  <c r="O691" i="1"/>
  <c r="O665" i="1"/>
  <c r="O664" i="1"/>
  <c r="C413" i="2"/>
  <c r="D413" i="2"/>
  <c r="E413" i="2"/>
  <c r="J23" i="8"/>
  <c r="J26" i="8"/>
  <c r="C854" i="4"/>
  <c r="P854" i="4"/>
  <c r="E41" i="9"/>
  <c r="C483" i="2"/>
  <c r="C25" i="8"/>
  <c r="C26" i="8"/>
  <c r="C28" i="8"/>
  <c r="L478" i="3"/>
  <c r="K516" i="3"/>
  <c r="L516" i="3"/>
  <c r="M277" i="3"/>
  <c r="M281" i="3"/>
  <c r="M287" i="3"/>
  <c r="M290" i="3"/>
  <c r="M283" i="3"/>
  <c r="M296" i="3"/>
  <c r="M304" i="3"/>
  <c r="M271" i="3"/>
  <c r="M273" i="3"/>
  <c r="M301" i="3"/>
  <c r="M303" i="3"/>
  <c r="M293" i="3"/>
  <c r="M295" i="3"/>
  <c r="M300" i="3"/>
  <c r="M275" i="3"/>
  <c r="N641" i="3"/>
  <c r="N645" i="3"/>
  <c r="N636" i="3"/>
  <c r="N656" i="3"/>
  <c r="N649" i="3"/>
  <c r="N634" i="3"/>
  <c r="N650" i="3"/>
  <c r="N667" i="3"/>
  <c r="N643" i="3"/>
  <c r="N659" i="3"/>
  <c r="N660" i="3"/>
  <c r="N631" i="3"/>
  <c r="N669" i="3"/>
  <c r="N637" i="3"/>
  <c r="N646" i="3"/>
  <c r="N655" i="3"/>
  <c r="N644" i="3"/>
  <c r="N665" i="3"/>
  <c r="N638" i="3"/>
  <c r="N654" i="3"/>
  <c r="N647" i="3"/>
  <c r="N664" i="3"/>
  <c r="N662" i="3"/>
  <c r="N657" i="3"/>
  <c r="N652" i="3"/>
  <c r="N663" i="3"/>
  <c r="N648" i="3"/>
  <c r="N633" i="3"/>
  <c r="N661" i="3"/>
  <c r="N642" i="3"/>
  <c r="N658" i="3"/>
  <c r="N635" i="3"/>
  <c r="N651" i="3"/>
  <c r="N668" i="3"/>
  <c r="N632" i="3"/>
  <c r="N666" i="3"/>
  <c r="N639" i="3"/>
  <c r="N640" i="3"/>
  <c r="N142" i="3"/>
  <c r="N146" i="3"/>
  <c r="N123" i="3"/>
  <c r="N121" i="3"/>
  <c r="N145" i="3"/>
  <c r="N119" i="3"/>
  <c r="N133" i="3"/>
  <c r="N122" i="3"/>
  <c r="N136" i="3"/>
  <c r="N130" i="3"/>
  <c r="N120" i="3"/>
  <c r="N148" i="3"/>
  <c r="N129" i="3"/>
  <c r="N140" i="3"/>
  <c r="N118" i="3"/>
  <c r="N152" i="3"/>
  <c r="N144" i="3"/>
  <c r="N115" i="3"/>
  <c r="N153" i="3"/>
  <c r="N151" i="3"/>
  <c r="N143" i="3"/>
  <c r="N138" i="3"/>
  <c r="N128" i="3"/>
  <c r="N147" i="3"/>
  <c r="K153" i="3"/>
  <c r="L153" i="3"/>
  <c r="N150" i="3"/>
  <c r="N139" i="3"/>
  <c r="N137" i="3"/>
  <c r="N149" i="3"/>
  <c r="N135" i="3"/>
  <c r="N141" i="3"/>
  <c r="N117" i="3"/>
  <c r="N126" i="3"/>
  <c r="N134" i="3"/>
  <c r="N131" i="3"/>
  <c r="N127" i="3"/>
  <c r="F47" i="3"/>
  <c r="M14" i="3"/>
  <c r="M126" i="3"/>
  <c r="M118" i="3"/>
  <c r="M134" i="3"/>
  <c r="M307" i="3"/>
  <c r="M280" i="3"/>
  <c r="M127" i="3"/>
  <c r="M180" i="3"/>
  <c r="M243" i="3"/>
  <c r="M245" i="3"/>
  <c r="M224" i="3"/>
  <c r="M229" i="3"/>
  <c r="M230" i="3"/>
  <c r="M232" i="3"/>
  <c r="M223" i="3"/>
  <c r="M226" i="3"/>
  <c r="M237" i="3"/>
  <c r="M251" i="3"/>
  <c r="M218" i="3"/>
  <c r="M256" i="3"/>
  <c r="M235" i="3"/>
  <c r="M240" i="3"/>
  <c r="M242" i="3"/>
  <c r="M233" i="3"/>
  <c r="M244" i="3"/>
  <c r="M248" i="3"/>
  <c r="M250" i="3"/>
  <c r="M219" i="3"/>
  <c r="M221" i="3"/>
  <c r="M255" i="3"/>
  <c r="M306" i="3"/>
  <c r="M343" i="3"/>
  <c r="M389" i="3"/>
  <c r="M404" i="3"/>
  <c r="M483" i="3"/>
  <c r="M529" i="3"/>
  <c r="M567" i="3"/>
  <c r="M202" i="3"/>
  <c r="M289" i="3"/>
  <c r="M337" i="3"/>
  <c r="M386" i="3"/>
  <c r="M491" i="3"/>
  <c r="M535" i="3"/>
  <c r="M279" i="3"/>
  <c r="M325" i="3"/>
  <c r="M395" i="3"/>
  <c r="M505" i="3"/>
  <c r="M533" i="3"/>
  <c r="M500" i="3"/>
  <c r="M556" i="3"/>
  <c r="M254" i="3"/>
  <c r="M486" i="3"/>
  <c r="M584" i="3"/>
  <c r="M606" i="3"/>
  <c r="M612" i="3"/>
  <c r="M616" i="3"/>
  <c r="M615" i="3"/>
  <c r="M585" i="3"/>
  <c r="M591" i="3"/>
  <c r="M592" i="3"/>
  <c r="M602" i="3"/>
  <c r="M582" i="3"/>
  <c r="M588" i="3"/>
  <c r="M595" i="3"/>
  <c r="M609" i="3"/>
  <c r="M597" i="3"/>
  <c r="M638" i="3"/>
  <c r="M659" i="3"/>
  <c r="M665" i="3"/>
  <c r="M664" i="3"/>
  <c r="M660" i="3"/>
  <c r="M639" i="3"/>
  <c r="M647" i="3"/>
  <c r="M635" i="3"/>
  <c r="M645" i="3"/>
  <c r="M657" i="3"/>
  <c r="M662" i="3"/>
  <c r="M652" i="3"/>
  <c r="M655" i="3"/>
  <c r="M633" i="3"/>
  <c r="M661" i="3"/>
  <c r="M284" i="3"/>
  <c r="M548" i="3"/>
  <c r="M601" i="3"/>
  <c r="M617" i="3"/>
  <c r="M651" i="3"/>
  <c r="M605" i="3"/>
  <c r="N501" i="3"/>
  <c r="N497" i="3"/>
  <c r="N503" i="3"/>
  <c r="N499" i="3"/>
  <c r="N495" i="3"/>
  <c r="N498" i="3"/>
  <c r="N509" i="3"/>
  <c r="N507" i="3"/>
  <c r="N485" i="3"/>
  <c r="N487" i="3"/>
  <c r="N486" i="3"/>
  <c r="N481" i="3"/>
  <c r="N505" i="3"/>
  <c r="N514" i="3"/>
  <c r="N492" i="3"/>
  <c r="N482" i="3"/>
  <c r="N478" i="3"/>
  <c r="N516" i="3"/>
  <c r="N493" i="3"/>
  <c r="N510" i="3"/>
  <c r="N496" i="3"/>
  <c r="N511" i="3"/>
  <c r="N488" i="3"/>
  <c r="N490" i="3"/>
  <c r="N480" i="3"/>
  <c r="N479" i="3"/>
  <c r="N491" i="3"/>
  <c r="N483" i="3"/>
  <c r="N512" i="3"/>
  <c r="N513" i="3"/>
  <c r="N502" i="3"/>
  <c r="N515" i="3"/>
  <c r="N504" i="3"/>
  <c r="N500" i="3"/>
  <c r="N484" i="3"/>
  <c r="N506" i="3"/>
  <c r="N489" i="3"/>
  <c r="N508" i="3"/>
  <c r="N494" i="3"/>
  <c r="N169" i="3"/>
  <c r="N116" i="3"/>
  <c r="M438" i="3"/>
  <c r="M440" i="3"/>
  <c r="M442" i="3"/>
  <c r="M427" i="3"/>
  <c r="M432" i="3"/>
  <c r="M435" i="3"/>
  <c r="M437" i="3"/>
  <c r="M457" i="3"/>
  <c r="M454" i="3"/>
  <c r="M456" i="3"/>
  <c r="M462" i="3"/>
  <c r="M446" i="3"/>
  <c r="M452" i="3"/>
  <c r="M445" i="3"/>
  <c r="M439" i="3"/>
  <c r="M429" i="3"/>
  <c r="M460" i="3"/>
  <c r="M461" i="3"/>
  <c r="M448" i="3"/>
  <c r="M449" i="3"/>
  <c r="M451" i="3"/>
  <c r="M644" i="3"/>
  <c r="M583" i="3"/>
  <c r="M120" i="3"/>
  <c r="M130" i="3"/>
  <c r="M131" i="3"/>
  <c r="M132" i="3"/>
  <c r="M135" i="3"/>
  <c r="M136" i="3"/>
  <c r="M139" i="3"/>
  <c r="M140" i="3"/>
  <c r="M145" i="3"/>
  <c r="M150" i="3"/>
  <c r="M144" i="3"/>
  <c r="M148" i="3"/>
  <c r="M151" i="3"/>
  <c r="M133" i="3"/>
  <c r="M137" i="3"/>
  <c r="M141" i="3"/>
  <c r="M115" i="3"/>
  <c r="M153" i="3"/>
  <c r="M116" i="3"/>
  <c r="M121" i="3"/>
  <c r="M125" i="3"/>
  <c r="M143" i="3"/>
  <c r="M272" i="3"/>
  <c r="M142" i="3"/>
  <c r="M282" i="3"/>
  <c r="M276" i="3"/>
  <c r="L632" i="3"/>
  <c r="K669" i="3"/>
  <c r="L669" i="3"/>
  <c r="M119" i="3"/>
  <c r="M305" i="3"/>
  <c r="M285" i="3"/>
  <c r="M539" i="3"/>
  <c r="M543" i="3"/>
  <c r="M549" i="3"/>
  <c r="M547" i="3"/>
  <c r="M566" i="3"/>
  <c r="M541" i="3"/>
  <c r="M557" i="3"/>
  <c r="M564" i="3"/>
  <c r="M552" i="3"/>
  <c r="M555" i="3"/>
  <c r="M536" i="3"/>
  <c r="M562" i="3"/>
  <c r="M551" i="3"/>
  <c r="M482" i="3"/>
  <c r="M495" i="3"/>
  <c r="M497" i="3"/>
  <c r="M499" i="3"/>
  <c r="M502" i="3"/>
  <c r="M490" i="3"/>
  <c r="M503" i="3"/>
  <c r="M489" i="3"/>
  <c r="M492" i="3"/>
  <c r="M512" i="3"/>
  <c r="M479" i="3"/>
  <c r="M485" i="3"/>
  <c r="M496" i="3"/>
  <c r="M506" i="3"/>
  <c r="M510" i="3"/>
  <c r="M511" i="3"/>
  <c r="M501" i="3"/>
  <c r="M478" i="3"/>
  <c r="M516" i="3"/>
  <c r="M487" i="3"/>
  <c r="M507" i="3"/>
  <c r="M515" i="3"/>
  <c r="M530" i="3"/>
  <c r="M559" i="3"/>
  <c r="M302" i="3"/>
  <c r="M531" i="3"/>
  <c r="M532" i="3"/>
  <c r="M554" i="3"/>
  <c r="N278" i="3"/>
  <c r="N282" i="3"/>
  <c r="N273" i="3"/>
  <c r="N305" i="3"/>
  <c r="N288" i="3"/>
  <c r="N296" i="3"/>
  <c r="N297" i="3"/>
  <c r="N300" i="3"/>
  <c r="N287" i="3"/>
  <c r="N302" i="3"/>
  <c r="N290" i="3"/>
  <c r="N286" i="3"/>
  <c r="N271" i="3"/>
  <c r="N272" i="3"/>
  <c r="N279" i="3"/>
  <c r="N292" i="3"/>
  <c r="N295" i="3"/>
  <c r="N280" i="3"/>
  <c r="N306" i="3"/>
  <c r="N304" i="3"/>
  <c r="N289" i="3"/>
  <c r="N276" i="3"/>
  <c r="N293" i="3"/>
  <c r="N298" i="3"/>
  <c r="N283" i="3"/>
  <c r="N303" i="3"/>
  <c r="N294" i="3"/>
  <c r="N284" i="3"/>
  <c r="K308" i="3"/>
  <c r="L308" i="3"/>
  <c r="N274" i="3"/>
  <c r="N270" i="3"/>
  <c r="N308" i="3"/>
  <c r="N291" i="3"/>
  <c r="N307" i="3"/>
  <c r="N275" i="3"/>
  <c r="N299" i="3"/>
  <c r="N285" i="3"/>
  <c r="N277" i="3"/>
  <c r="N281" i="3"/>
  <c r="K205" i="3"/>
  <c r="L205" i="3"/>
  <c r="N190" i="3"/>
  <c r="N191" i="3"/>
  <c r="N192" i="3"/>
  <c r="N184" i="3"/>
  <c r="N176" i="3"/>
  <c r="N203" i="3"/>
  <c r="N196" i="3"/>
  <c r="N188" i="3"/>
  <c r="N168" i="3"/>
  <c r="N205" i="3"/>
  <c r="N200" i="3"/>
  <c r="N193" i="3"/>
  <c r="N179" i="3"/>
  <c r="N204" i="3"/>
  <c r="N183" i="3"/>
  <c r="N185" i="3"/>
  <c r="N202" i="3"/>
  <c r="N189" i="3"/>
  <c r="N199" i="3"/>
  <c r="N187" i="3"/>
  <c r="N178" i="3"/>
  <c r="N197" i="3"/>
  <c r="N177" i="3"/>
  <c r="N180" i="3"/>
  <c r="N171" i="3"/>
  <c r="N175" i="3"/>
  <c r="N173" i="3"/>
  <c r="N170" i="3"/>
  <c r="N201" i="3"/>
  <c r="N195" i="3"/>
  <c r="N186" i="3"/>
  <c r="N182" i="3"/>
  <c r="N174" i="3"/>
  <c r="N181" i="3"/>
  <c r="N167" i="3"/>
  <c r="N194" i="3"/>
  <c r="N172" i="3"/>
  <c r="M587" i="3"/>
  <c r="M381" i="3"/>
  <c r="M594" i="3"/>
  <c r="M658" i="3"/>
  <c r="N253" i="3"/>
  <c r="N255" i="3"/>
  <c r="N251" i="3"/>
  <c r="N220" i="3"/>
  <c r="N219" i="3"/>
  <c r="N222" i="3"/>
  <c r="N237" i="3"/>
  <c r="N236" i="3"/>
  <c r="N232" i="3"/>
  <c r="K256" i="3"/>
  <c r="L256" i="3"/>
  <c r="N229" i="3"/>
  <c r="N245" i="3"/>
  <c r="N243" i="3"/>
  <c r="N242" i="3"/>
  <c r="N244" i="3"/>
  <c r="N240" i="3"/>
  <c r="N252" i="3"/>
  <c r="N248" i="3"/>
  <c r="N239" i="3"/>
  <c r="N235" i="3"/>
  <c r="N234" i="3"/>
  <c r="N231" i="3"/>
  <c r="N246" i="3"/>
  <c r="N223" i="3"/>
  <c r="N218" i="3"/>
  <c r="N256" i="3"/>
  <c r="N250" i="3"/>
  <c r="N233" i="3"/>
  <c r="N241" i="3"/>
  <c r="N249" i="3"/>
  <c r="N226" i="3"/>
  <c r="N228" i="3"/>
  <c r="N224" i="3"/>
  <c r="N238" i="3"/>
  <c r="N254" i="3"/>
  <c r="N227" i="3"/>
  <c r="N247" i="3"/>
  <c r="M299" i="3"/>
  <c r="N450" i="3"/>
  <c r="N432" i="3"/>
  <c r="N427" i="3"/>
  <c r="N446" i="3"/>
  <c r="N436" i="3"/>
  <c r="N438" i="3"/>
  <c r="N442" i="3"/>
  <c r="N433" i="3"/>
  <c r="N451" i="3"/>
  <c r="N463" i="3"/>
  <c r="M152" i="3"/>
  <c r="M123" i="3"/>
  <c r="M147" i="3"/>
  <c r="M274" i="3"/>
  <c r="M149" i="3"/>
  <c r="M270" i="3"/>
  <c r="M308" i="3"/>
  <c r="M288" i="3"/>
  <c r="M175" i="3"/>
  <c r="M176" i="3"/>
  <c r="M178" i="3"/>
  <c r="M181" i="3"/>
  <c r="M184" i="3"/>
  <c r="M186" i="3"/>
  <c r="M189" i="3"/>
  <c r="M192" i="3"/>
  <c r="M167" i="3"/>
  <c r="M205" i="3"/>
  <c r="M188" i="3"/>
  <c r="M201" i="3"/>
  <c r="M171" i="3"/>
  <c r="M172" i="3"/>
  <c r="M183" i="3"/>
  <c r="M195" i="3"/>
  <c r="M191" i="3"/>
  <c r="M200" i="3"/>
  <c r="M203" i="3"/>
  <c r="M292" i="3"/>
  <c r="M328" i="3"/>
  <c r="M332" i="3"/>
  <c r="M338" i="3"/>
  <c r="M345" i="3"/>
  <c r="M347" i="3"/>
  <c r="M327" i="3"/>
  <c r="M339" i="3"/>
  <c r="M346" i="3"/>
  <c r="M352" i="3"/>
  <c r="M324" i="3"/>
  <c r="M331" i="3"/>
  <c r="M340" i="3"/>
  <c r="M355" i="3"/>
  <c r="M356" i="3"/>
  <c r="M358" i="3"/>
  <c r="M335" i="3"/>
  <c r="M354" i="3"/>
  <c r="M349" i="3"/>
  <c r="M322" i="3"/>
  <c r="M360" i="3"/>
  <c r="M342" i="3"/>
  <c r="M344" i="3"/>
  <c r="M405" i="3"/>
  <c r="M409" i="3"/>
  <c r="M376" i="3"/>
  <c r="M385" i="3"/>
  <c r="M387" i="3"/>
  <c r="M396" i="3"/>
  <c r="M410" i="3"/>
  <c r="M383" i="3"/>
  <c r="M394" i="3"/>
  <c r="M407" i="3"/>
  <c r="M380" i="3"/>
  <c r="M390" i="3"/>
  <c r="M392" i="3"/>
  <c r="M393" i="3"/>
  <c r="M406" i="3"/>
  <c r="M378" i="3"/>
  <c r="M398" i="3"/>
  <c r="M400" i="3"/>
  <c r="M403" i="3"/>
  <c r="M411" i="3"/>
  <c r="M388" i="3"/>
  <c r="M401" i="3"/>
  <c r="M122" i="3"/>
  <c r="M253" i="3"/>
  <c r="M329" i="3"/>
  <c r="M359" i="3"/>
  <c r="M498" i="3"/>
  <c r="M540" i="3"/>
  <c r="M252" i="3"/>
  <c r="M297" i="3"/>
  <c r="M382" i="3"/>
  <c r="M513" i="3"/>
  <c r="M326" i="3"/>
  <c r="M534" i="3"/>
  <c r="M561" i="3"/>
  <c r="M481" i="3"/>
  <c r="M550" i="3"/>
  <c r="M637" i="3"/>
  <c r="M668" i="3"/>
  <c r="M544" i="3"/>
  <c r="M599" i="3"/>
  <c r="M611" i="3"/>
  <c r="M648" i="3"/>
  <c r="M238" i="3"/>
  <c r="M614" i="3"/>
  <c r="N132" i="3"/>
  <c r="M581" i="3"/>
  <c r="M542" i="3"/>
  <c r="M600" i="3"/>
  <c r="N347" i="3"/>
  <c r="N354" i="3"/>
  <c r="N346" i="3"/>
  <c r="N328" i="3"/>
  <c r="N326" i="3"/>
  <c r="N351" i="3"/>
  <c r="N322" i="3"/>
  <c r="N360" i="3"/>
  <c r="N329" i="3"/>
  <c r="N338" i="3"/>
  <c r="N334" i="3"/>
  <c r="N330" i="3"/>
  <c r="N350" i="3"/>
  <c r="N336" i="3"/>
  <c r="N331" i="3"/>
  <c r="N335" i="3"/>
  <c r="N323" i="3"/>
  <c r="N358" i="3"/>
  <c r="N327" i="3"/>
  <c r="N353" i="3"/>
  <c r="N348" i="3"/>
  <c r="N339" i="3"/>
  <c r="N343" i="3"/>
  <c r="N341" i="3"/>
  <c r="N352" i="3"/>
  <c r="N355" i="3"/>
  <c r="N325" i="3"/>
  <c r="N337" i="3"/>
  <c r="N349" i="3"/>
  <c r="N344" i="3"/>
  <c r="N359" i="3"/>
  <c r="N342" i="3"/>
  <c r="N357" i="3"/>
  <c r="N332" i="3"/>
  <c r="K360" i="3"/>
  <c r="L360" i="3"/>
  <c r="N340" i="3"/>
  <c r="N333" i="3"/>
  <c r="N345" i="3"/>
  <c r="N125" i="3"/>
  <c r="M196" i="3"/>
  <c r="M447" i="3"/>
  <c r="M636" i="3"/>
  <c r="N124" i="3"/>
  <c r="N378" i="3"/>
  <c r="N376" i="3"/>
  <c r="N391" i="3"/>
  <c r="N374" i="3"/>
  <c r="N412" i="3"/>
  <c r="N386" i="3"/>
  <c r="N377" i="3"/>
  <c r="N403" i="3"/>
  <c r="N397" i="3"/>
  <c r="N394" i="3"/>
  <c r="N402" i="3"/>
  <c r="N405" i="3"/>
  <c r="N401" i="3"/>
  <c r="N411" i="3"/>
  <c r="N381" i="3"/>
  <c r="N407" i="3"/>
  <c r="N408" i="3"/>
  <c r="N390" i="3"/>
  <c r="N406" i="3"/>
  <c r="N382" i="3"/>
  <c r="N385" i="3"/>
  <c r="N409" i="3"/>
  <c r="N410" i="3"/>
  <c r="N395" i="3"/>
  <c r="N375" i="3"/>
  <c r="N388" i="3"/>
  <c r="N404" i="3"/>
  <c r="N392" i="3"/>
  <c r="N393" i="3"/>
  <c r="N379" i="3"/>
  <c r="N383" i="3"/>
  <c r="N399" i="3"/>
  <c r="N380" i="3"/>
  <c r="N389" i="3"/>
  <c r="N400" i="3"/>
  <c r="N387" i="3"/>
  <c r="K412" i="3"/>
  <c r="L412" i="3"/>
  <c r="N396" i="3"/>
  <c r="N384" i="3"/>
  <c r="M441" i="3"/>
  <c r="M71" i="3"/>
  <c r="M82" i="3"/>
  <c r="M88" i="3"/>
  <c r="M99" i="3"/>
  <c r="M66" i="3"/>
  <c r="M77" i="3"/>
  <c r="M15" i="3"/>
  <c r="M78" i="3"/>
  <c r="M91" i="3"/>
  <c r="M94" i="3"/>
  <c r="M97" i="3"/>
  <c r="M32" i="3"/>
  <c r="M67" i="3"/>
  <c r="M89" i="3"/>
  <c r="M81" i="3"/>
  <c r="M70" i="3"/>
  <c r="M93" i="3"/>
  <c r="M69" i="3"/>
  <c r="M79" i="3"/>
  <c r="M90" i="3"/>
  <c r="M83" i="3"/>
  <c r="M84" i="3"/>
  <c r="M12" i="3"/>
  <c r="M75" i="3"/>
  <c r="M95" i="3"/>
  <c r="M74" i="3"/>
  <c r="M92" i="3"/>
  <c r="M87" i="3"/>
  <c r="K102" i="3"/>
  <c r="L102" i="3"/>
  <c r="M96" i="3"/>
  <c r="M100" i="3"/>
  <c r="M17" i="3"/>
  <c r="M72" i="3"/>
  <c r="M86" i="3"/>
  <c r="M85" i="3"/>
  <c r="M98" i="3"/>
  <c r="M80" i="3"/>
  <c r="M101" i="3"/>
  <c r="M73" i="3"/>
  <c r="M65" i="3"/>
  <c r="M76" i="3"/>
  <c r="F407" i="2"/>
  <c r="F419" i="2"/>
  <c r="F183" i="2"/>
  <c r="F250" i="2"/>
  <c r="F262" i="2"/>
  <c r="F340" i="2"/>
  <c r="F131" i="2"/>
  <c r="F143" i="2"/>
  <c r="F485" i="2"/>
  <c r="F497" i="2"/>
  <c r="F63" i="2"/>
  <c r="B22" i="2"/>
  <c r="P374" i="4"/>
  <c r="P353" i="4"/>
  <c r="P373" i="4"/>
  <c r="P351" i="4"/>
  <c r="P385" i="4"/>
  <c r="P372" i="4"/>
  <c r="P350" i="4"/>
  <c r="P368" i="4"/>
  <c r="P352" i="4"/>
  <c r="P381" i="4"/>
  <c r="P359" i="4"/>
  <c r="P358" i="4"/>
  <c r="P361" i="4"/>
  <c r="P364" i="4"/>
  <c r="P355" i="4"/>
  <c r="D251" i="2"/>
  <c r="E251" i="2"/>
  <c r="C11" i="2"/>
  <c r="I11" i="9"/>
  <c r="C455" i="4"/>
  <c r="P448" i="4"/>
  <c r="B24" i="8"/>
  <c r="F46" i="9"/>
  <c r="G21" i="8"/>
  <c r="G28" i="8"/>
  <c r="D367" i="2"/>
  <c r="E367" i="2"/>
  <c r="C9" i="2"/>
  <c r="P360" i="4"/>
  <c r="D289" i="2"/>
  <c r="E289" i="2"/>
  <c r="B19" i="8"/>
  <c r="E21" i="8"/>
  <c r="M26" i="8"/>
  <c r="E16" i="8"/>
  <c r="P451" i="4"/>
  <c r="O273" i="1"/>
  <c r="O290" i="1"/>
  <c r="O279" i="1"/>
  <c r="O280" i="1"/>
  <c r="O296" i="1"/>
  <c r="O307" i="1"/>
  <c r="O305" i="1"/>
  <c r="O300" i="1"/>
  <c r="O298" i="1"/>
  <c r="O283" i="1"/>
  <c r="O271" i="1"/>
  <c r="O282" i="1"/>
  <c r="O294" i="1"/>
  <c r="O274" i="1"/>
  <c r="O299" i="1"/>
  <c r="O278" i="1"/>
  <c r="O295" i="1"/>
  <c r="O303" i="1"/>
  <c r="O284" i="1"/>
  <c r="O288" i="1"/>
  <c r="O291" i="1"/>
  <c r="O286" i="1"/>
  <c r="O297" i="1"/>
  <c r="O287" i="1"/>
  <c r="O293" i="1"/>
  <c r="O276" i="1"/>
  <c r="O285" i="1"/>
  <c r="O277" i="1"/>
  <c r="O275" i="1"/>
  <c r="O302" i="1"/>
  <c r="O289" i="1"/>
  <c r="O270" i="1"/>
  <c r="O269" i="1"/>
  <c r="O272" i="1"/>
  <c r="O301" i="1"/>
  <c r="O306" i="1"/>
  <c r="O304" i="1"/>
  <c r="D405" i="2"/>
  <c r="E405" i="2"/>
  <c r="C407" i="2"/>
  <c r="C8" i="2"/>
  <c r="D140" i="2"/>
  <c r="E140" i="2"/>
  <c r="O281" i="1"/>
  <c r="M37" i="9"/>
  <c r="D368" i="2"/>
  <c r="E368" i="2"/>
  <c r="R31" i="9"/>
  <c r="E8" i="9"/>
  <c r="O367" i="1"/>
  <c r="P845" i="4"/>
  <c r="O631" i="1"/>
  <c r="O606" i="1"/>
  <c r="O618" i="1"/>
  <c r="O636" i="1"/>
  <c r="O629" i="1"/>
  <c r="O635" i="1"/>
  <c r="O609" i="1"/>
  <c r="O624" i="1"/>
  <c r="O625" i="1"/>
  <c r="O619" i="1"/>
  <c r="O628" i="1"/>
  <c r="O602" i="1"/>
  <c r="O620" i="1"/>
  <c r="O608" i="1"/>
  <c r="O633" i="1"/>
  <c r="O632" i="1"/>
  <c r="O617" i="1"/>
  <c r="O605" i="1"/>
  <c r="O630" i="1"/>
  <c r="O626" i="1"/>
  <c r="O616" i="1"/>
  <c r="O603" i="1"/>
  <c r="O614" i="1"/>
  <c r="O604" i="1"/>
  <c r="O627" i="1"/>
  <c r="O621" i="1"/>
  <c r="O607" i="1"/>
  <c r="O611" i="1"/>
  <c r="O610" i="1"/>
  <c r="O612" i="1"/>
  <c r="O634" i="1"/>
  <c r="O613" i="1"/>
  <c r="O600" i="1"/>
  <c r="O622" i="1"/>
  <c r="O601" i="1"/>
  <c r="O623" i="1"/>
  <c r="O554" i="1"/>
  <c r="O570" i="1"/>
  <c r="O566" i="1"/>
  <c r="O539" i="1"/>
  <c r="O559" i="1"/>
  <c r="O538" i="1"/>
  <c r="O546" i="1"/>
  <c r="O557" i="1"/>
  <c r="O562" i="1"/>
  <c r="O555" i="1"/>
  <c r="O533" i="1"/>
  <c r="O532" i="1"/>
  <c r="O550" i="1"/>
  <c r="O547" i="1"/>
  <c r="O560" i="1"/>
  <c r="O556" i="1"/>
  <c r="O537" i="1"/>
  <c r="O535" i="1"/>
  <c r="O540" i="1"/>
  <c r="O548" i="1"/>
  <c r="O549" i="1"/>
  <c r="O551" i="1"/>
  <c r="O543" i="1"/>
  <c r="O564" i="1"/>
  <c r="O558" i="1"/>
  <c r="O563" i="1"/>
  <c r="O553" i="1"/>
  <c r="O545" i="1"/>
  <c r="O536" i="1"/>
  <c r="O544" i="1"/>
  <c r="O565" i="1"/>
  <c r="O552" i="1"/>
  <c r="O567" i="1"/>
  <c r="O561" i="1"/>
  <c r="O542" i="1"/>
  <c r="O534" i="1"/>
  <c r="O569" i="1"/>
  <c r="O541" i="1"/>
  <c r="O494" i="1"/>
  <c r="O474" i="1"/>
  <c r="O489" i="1"/>
  <c r="O476" i="1"/>
  <c r="O502" i="1"/>
  <c r="O486" i="1"/>
  <c r="O496" i="1"/>
  <c r="O471" i="1"/>
  <c r="O485" i="1"/>
  <c r="O490" i="1"/>
  <c r="O470" i="1"/>
  <c r="O469" i="1"/>
  <c r="O498" i="1"/>
  <c r="O478" i="1"/>
  <c r="O495" i="1"/>
  <c r="O479" i="1"/>
  <c r="O484" i="1"/>
  <c r="O493" i="1"/>
  <c r="O473" i="1"/>
  <c r="O491" i="1"/>
  <c r="O499" i="1"/>
  <c r="O475" i="1"/>
  <c r="O492" i="1"/>
  <c r="O503" i="1"/>
  <c r="O477" i="1"/>
  <c r="O487" i="1"/>
  <c r="O467" i="1"/>
  <c r="O466" i="1"/>
  <c r="O472" i="1"/>
  <c r="O504" i="1"/>
  <c r="O488" i="1"/>
  <c r="O501" i="1"/>
  <c r="O497" i="1"/>
  <c r="O500" i="1"/>
  <c r="O483" i="1"/>
  <c r="D21" i="8"/>
  <c r="B20" i="8"/>
  <c r="O742" i="1"/>
  <c r="O731" i="1"/>
  <c r="O730" i="1"/>
  <c r="O756" i="1"/>
  <c r="O760" i="1"/>
  <c r="O740" i="1"/>
  <c r="O737" i="1"/>
  <c r="O748" i="1"/>
  <c r="O753" i="1"/>
  <c r="O743" i="1"/>
  <c r="O763" i="1"/>
  <c r="O749" i="1"/>
  <c r="O754" i="1"/>
  <c r="O757" i="1"/>
  <c r="O759" i="1"/>
  <c r="O733" i="1"/>
  <c r="O750" i="1"/>
  <c r="O767" i="1"/>
  <c r="O764" i="1"/>
  <c r="O745" i="1"/>
  <c r="O744" i="1"/>
  <c r="O735" i="1"/>
  <c r="O765" i="1"/>
  <c r="O738" i="1"/>
  <c r="O739" i="1"/>
  <c r="O768" i="1"/>
  <c r="O751" i="1"/>
  <c r="O741" i="1"/>
  <c r="O761" i="1"/>
  <c r="O755" i="1"/>
  <c r="O766" i="1"/>
  <c r="O752" i="1"/>
  <c r="O758" i="1"/>
  <c r="O732" i="1"/>
  <c r="O734" i="1"/>
  <c r="O747" i="1"/>
  <c r="O762" i="1"/>
  <c r="D449" i="2"/>
  <c r="E449" i="2"/>
  <c r="C456" i="2"/>
  <c r="D178" i="2"/>
  <c r="E178" i="2"/>
  <c r="C17" i="2"/>
  <c r="D291" i="2"/>
  <c r="E291" i="2"/>
  <c r="C299" i="2"/>
  <c r="D299" i="2"/>
  <c r="E299" i="2"/>
  <c r="O406" i="1"/>
  <c r="O433" i="1"/>
  <c r="O430" i="1"/>
  <c r="O401" i="1"/>
  <c r="O400" i="1"/>
  <c r="O418" i="1"/>
  <c r="O436" i="1"/>
  <c r="O421" i="1"/>
  <c r="O422" i="1"/>
  <c r="O410" i="1"/>
  <c r="O434" i="1"/>
  <c r="O428" i="1"/>
  <c r="O412" i="1"/>
  <c r="O437" i="1"/>
  <c r="O438" i="1"/>
  <c r="O416" i="1"/>
  <c r="O405" i="1"/>
  <c r="O417" i="1"/>
  <c r="O431" i="1"/>
  <c r="O423" i="1"/>
  <c r="O424" i="1"/>
  <c r="O414" i="1"/>
  <c r="O420" i="1"/>
  <c r="O425" i="1"/>
  <c r="O408" i="1"/>
  <c r="O435" i="1"/>
  <c r="O413" i="1"/>
  <c r="O403" i="1"/>
  <c r="O427" i="1"/>
  <c r="O404" i="1"/>
  <c r="O429" i="1"/>
  <c r="O411" i="1"/>
  <c r="O415" i="1"/>
  <c r="O419" i="1"/>
  <c r="O409" i="1"/>
  <c r="O407" i="1"/>
  <c r="G46" i="9"/>
  <c r="F11" i="8"/>
  <c r="D292" i="2"/>
  <c r="E292" i="2"/>
  <c r="C13" i="2"/>
  <c r="O372" i="1"/>
  <c r="O352" i="1"/>
  <c r="O343" i="1"/>
  <c r="O365" i="1"/>
  <c r="O358" i="1"/>
  <c r="O342" i="1"/>
  <c r="O371" i="1"/>
  <c r="O338" i="1"/>
  <c r="O370" i="1"/>
  <c r="O337" i="1"/>
  <c r="O373" i="1"/>
  <c r="O347" i="1"/>
  <c r="O339" i="1"/>
  <c r="O340" i="1"/>
  <c r="O341" i="1"/>
  <c r="O368" i="1"/>
  <c r="O348" i="1"/>
  <c r="O362" i="1"/>
  <c r="O353" i="1"/>
  <c r="O350" i="1"/>
  <c r="O364" i="1"/>
  <c r="O346" i="1"/>
  <c r="O349" i="1"/>
  <c r="O369" i="1"/>
  <c r="O360" i="1"/>
  <c r="O344" i="1"/>
  <c r="O357" i="1"/>
  <c r="O351" i="1"/>
  <c r="O354" i="1"/>
  <c r="O356" i="1"/>
  <c r="O361" i="1"/>
  <c r="O355" i="1"/>
  <c r="O336" i="1"/>
  <c r="O335" i="1"/>
  <c r="O359" i="1"/>
  <c r="O363" i="1"/>
  <c r="P827" i="4"/>
  <c r="C864" i="4"/>
  <c r="P826" i="4"/>
  <c r="D494" i="2"/>
  <c r="E494" i="2"/>
  <c r="Q10" i="9"/>
  <c r="C250" i="4"/>
  <c r="P243" i="4"/>
  <c r="D293" i="2"/>
  <c r="E293" i="2"/>
  <c r="C14" i="2"/>
  <c r="F21" i="8"/>
  <c r="B18" i="8"/>
  <c r="I16" i="9"/>
  <c r="O292" i="1"/>
  <c r="O402" i="1"/>
  <c r="P863" i="4"/>
  <c r="D93" i="2"/>
  <c r="E93" i="2"/>
  <c r="C101" i="2"/>
  <c r="D101" i="2"/>
  <c r="E101" i="2"/>
  <c r="M8" i="9"/>
  <c r="L46" i="9"/>
  <c r="O345" i="1"/>
  <c r="O482" i="1"/>
  <c r="O568" i="1"/>
  <c r="M10" i="9"/>
  <c r="J46" i="9"/>
  <c r="D329" i="2"/>
  <c r="E329" i="2"/>
  <c r="C338" i="2"/>
  <c r="D338" i="2"/>
  <c r="E338" i="2"/>
  <c r="O432" i="1"/>
  <c r="O736" i="1"/>
  <c r="O808" i="1"/>
  <c r="O813" i="1"/>
  <c r="O810" i="1"/>
  <c r="O820" i="1"/>
  <c r="O801" i="1"/>
  <c r="O812" i="1"/>
  <c r="O823" i="1"/>
  <c r="O818" i="1"/>
  <c r="O796" i="1"/>
  <c r="O795" i="1"/>
  <c r="O814" i="1"/>
  <c r="O816" i="1"/>
  <c r="O824" i="1"/>
  <c r="O811" i="1"/>
  <c r="O822" i="1"/>
  <c r="O829" i="1"/>
  <c r="O798" i="1"/>
  <c r="O831" i="1"/>
  <c r="O799" i="1"/>
  <c r="O803" i="1"/>
  <c r="O802" i="1"/>
  <c r="O797" i="1"/>
  <c r="O833" i="1"/>
  <c r="O830" i="1"/>
  <c r="O819" i="1"/>
  <c r="O804" i="1"/>
  <c r="O817" i="1"/>
  <c r="O805" i="1"/>
  <c r="O806" i="1"/>
  <c r="O825" i="1"/>
  <c r="O821" i="1"/>
  <c r="O826" i="1"/>
  <c r="O827" i="1"/>
  <c r="O807" i="1"/>
  <c r="O832" i="1"/>
  <c r="R41" i="9"/>
  <c r="R45" i="9"/>
  <c r="R32" i="9"/>
  <c r="M37" i="3"/>
  <c r="M39" i="3"/>
  <c r="M11" i="3"/>
  <c r="M38" i="3"/>
  <c r="M33" i="3"/>
  <c r="M34" i="3"/>
  <c r="M43" i="3"/>
  <c r="K36" i="3"/>
  <c r="L36" i="3"/>
  <c r="K30" i="3"/>
  <c r="L30" i="3"/>
  <c r="M10" i="3"/>
  <c r="M21" i="3"/>
  <c r="M18" i="3"/>
  <c r="M40" i="3"/>
  <c r="M22" i="3"/>
  <c r="M45" i="3"/>
  <c r="M29" i="3"/>
  <c r="M13" i="3"/>
  <c r="M28" i="3"/>
  <c r="M26" i="3"/>
  <c r="M36" i="3"/>
  <c r="M46" i="3"/>
  <c r="M35" i="3"/>
  <c r="M31" i="3"/>
  <c r="M27" i="3"/>
  <c r="K35" i="3"/>
  <c r="L35" i="3"/>
  <c r="M41" i="3"/>
  <c r="M25" i="3"/>
  <c r="M44" i="3"/>
  <c r="M23" i="3"/>
  <c r="M19" i="3"/>
  <c r="M30" i="3"/>
  <c r="M42" i="3"/>
  <c r="M20" i="3"/>
  <c r="M16" i="3"/>
  <c r="O73" i="1"/>
  <c r="R40" i="9"/>
  <c r="R28" i="9"/>
  <c r="R25" i="9"/>
  <c r="R10" i="9"/>
  <c r="R18" i="9"/>
  <c r="P79" i="4"/>
  <c r="P86" i="4"/>
  <c r="R39" i="9"/>
  <c r="P109" i="4"/>
  <c r="P110" i="4"/>
  <c r="P90" i="4"/>
  <c r="P83" i="4"/>
  <c r="P103" i="4"/>
  <c r="P78" i="4"/>
  <c r="P97" i="4"/>
  <c r="P77" i="4"/>
  <c r="P106" i="4"/>
  <c r="P108" i="4"/>
  <c r="P96" i="4"/>
  <c r="P85" i="4"/>
  <c r="P89" i="4"/>
  <c r="P92" i="4"/>
  <c r="P95" i="4"/>
  <c r="P93" i="4"/>
  <c r="P98" i="4"/>
  <c r="P112" i="4"/>
  <c r="P84" i="4"/>
  <c r="P102" i="4"/>
  <c r="P91" i="4"/>
  <c r="P101" i="4"/>
  <c r="P82" i="4"/>
  <c r="P100" i="4"/>
  <c r="P94" i="4"/>
  <c r="P99" i="4"/>
  <c r="P111" i="4"/>
  <c r="P76" i="4"/>
  <c r="P88" i="4"/>
  <c r="P104" i="4"/>
  <c r="P80" i="4"/>
  <c r="P81" i="4"/>
  <c r="P107" i="4"/>
  <c r="P87" i="4"/>
  <c r="P105" i="4"/>
  <c r="C63" i="2"/>
  <c r="R43" i="9"/>
  <c r="Q75" i="4"/>
  <c r="C8" i="1"/>
  <c r="O26" i="1"/>
  <c r="R44" i="9"/>
  <c r="P500" i="4"/>
  <c r="P510" i="4"/>
  <c r="P498" i="4"/>
  <c r="P486" i="4"/>
  <c r="P499" i="4"/>
  <c r="P487" i="4"/>
  <c r="O22" i="1"/>
  <c r="R12" i="9"/>
  <c r="O19" i="1"/>
  <c r="P690" i="4"/>
  <c r="P698" i="4"/>
  <c r="O27" i="1"/>
  <c r="O17" i="1"/>
  <c r="O45" i="1"/>
  <c r="O9" i="1"/>
  <c r="O32" i="1"/>
  <c r="O15" i="1"/>
  <c r="O11" i="1"/>
  <c r="O42" i="1"/>
  <c r="O43" i="1"/>
  <c r="O13" i="1"/>
  <c r="O16" i="1"/>
  <c r="O28" i="1"/>
  <c r="O34" i="1"/>
  <c r="O37" i="1"/>
  <c r="O25" i="1"/>
  <c r="R19" i="9"/>
  <c r="C446" i="2"/>
  <c r="D446" i="2"/>
  <c r="E446" i="2"/>
  <c r="D444" i="2"/>
  <c r="E444" i="2"/>
  <c r="D132" i="2"/>
  <c r="E132" i="2"/>
  <c r="C141" i="2"/>
  <c r="D141" i="2"/>
  <c r="E141" i="2"/>
  <c r="Q29" i="9"/>
  <c r="D213" i="2"/>
  <c r="E213" i="2"/>
  <c r="C221" i="2"/>
  <c r="D129" i="2"/>
  <c r="E129" i="2"/>
  <c r="C131" i="2"/>
  <c r="E34" i="9"/>
  <c r="R13" i="9"/>
  <c r="K46" i="9"/>
  <c r="N46" i="9"/>
  <c r="D177" i="2"/>
  <c r="E177" i="2"/>
  <c r="C16" i="2"/>
  <c r="D16" i="2"/>
  <c r="E16" i="2"/>
  <c r="C591" i="4"/>
  <c r="P567" i="4"/>
  <c r="C46" i="9"/>
  <c r="P419" i="4"/>
  <c r="B15" i="8"/>
  <c r="B25" i="8"/>
  <c r="P378" i="4"/>
  <c r="P369" i="4"/>
  <c r="C260" i="2"/>
  <c r="P379" i="4"/>
  <c r="C182" i="4"/>
  <c r="P362" i="4"/>
  <c r="P348" i="4"/>
  <c r="P370" i="4"/>
  <c r="P367" i="4"/>
  <c r="P375" i="4"/>
  <c r="P383" i="4"/>
  <c r="P365" i="4"/>
  <c r="P376" i="4"/>
  <c r="N434" i="3"/>
  <c r="K464" i="3"/>
  <c r="L464" i="3"/>
  <c r="N452" i="3"/>
  <c r="N458" i="3"/>
  <c r="N428" i="3"/>
  <c r="N464" i="3"/>
  <c r="N453" i="3"/>
  <c r="N443" i="3"/>
  <c r="N439" i="3"/>
  <c r="N447" i="3"/>
  <c r="O154" i="1"/>
  <c r="O155" i="1"/>
  <c r="O158" i="1"/>
  <c r="O175" i="1"/>
  <c r="O165" i="1"/>
  <c r="O150" i="1"/>
  <c r="O148" i="1"/>
  <c r="O161" i="1"/>
  <c r="O141" i="1"/>
  <c r="O174" i="1"/>
  <c r="O169" i="1"/>
  <c r="O142" i="1"/>
  <c r="O167" i="1"/>
  <c r="O160" i="1"/>
  <c r="O153" i="1"/>
  <c r="O159" i="1"/>
  <c r="O164" i="1"/>
  <c r="O156" i="1"/>
  <c r="O168" i="1"/>
  <c r="O162" i="1"/>
  <c r="O145" i="1"/>
  <c r="O139" i="1"/>
  <c r="O138" i="1"/>
  <c r="O143" i="1"/>
  <c r="O170" i="1"/>
  <c r="O173" i="1"/>
  <c r="O140" i="1"/>
  <c r="O147" i="1"/>
  <c r="O152" i="1"/>
  <c r="O171" i="1"/>
  <c r="O144" i="1"/>
  <c r="O149" i="1"/>
  <c r="O163" i="1"/>
  <c r="O157" i="1"/>
  <c r="O151" i="1"/>
  <c r="R35" i="9"/>
  <c r="M27" i="9"/>
  <c r="R27" i="9"/>
  <c r="O828" i="1"/>
  <c r="O800" i="1"/>
  <c r="O815" i="1"/>
  <c r="O809" i="1"/>
  <c r="M11" i="8"/>
  <c r="M28" i="8"/>
  <c r="R20" i="9"/>
  <c r="O206" i="1"/>
  <c r="B634" i="5"/>
  <c r="F26" i="8"/>
  <c r="O234" i="1"/>
  <c r="E15" i="9"/>
  <c r="E29" i="9"/>
  <c r="O675" i="1"/>
  <c r="Q17" i="9"/>
  <c r="R17" i="9"/>
  <c r="Q26" i="9"/>
  <c r="R26" i="9"/>
  <c r="M29" i="9"/>
  <c r="R29" i="9"/>
  <c r="O685" i="1"/>
  <c r="F16" i="8"/>
  <c r="B14" i="8"/>
  <c r="O230" i="1"/>
  <c r="D136" i="2"/>
  <c r="E136" i="2"/>
  <c r="C15" i="2"/>
  <c r="D15" i="2"/>
  <c r="E15" i="2"/>
  <c r="D90" i="2"/>
  <c r="E90" i="2"/>
  <c r="C91" i="2"/>
  <c r="D91" i="2"/>
  <c r="E91" i="2"/>
  <c r="O677" i="1"/>
  <c r="O29" i="1"/>
  <c r="K529" i="3"/>
  <c r="L529" i="3"/>
  <c r="J567" i="3"/>
  <c r="Q37" i="9"/>
  <c r="R37" i="9"/>
  <c r="O599" i="1"/>
  <c r="O598" i="1"/>
  <c r="O615" i="1"/>
  <c r="C181" i="2"/>
  <c r="E21" i="9"/>
  <c r="R21" i="9"/>
  <c r="O46" i="9"/>
  <c r="N429" i="3"/>
  <c r="N435" i="3"/>
  <c r="N449" i="3"/>
  <c r="N457" i="3"/>
  <c r="N455" i="3"/>
  <c r="D409" i="2"/>
  <c r="E409" i="2"/>
  <c r="C417" i="2"/>
  <c r="D417" i="2"/>
  <c r="E417" i="2"/>
  <c r="O240" i="1"/>
  <c r="O239" i="1"/>
  <c r="O207" i="1"/>
  <c r="O209" i="1"/>
  <c r="O213" i="1"/>
  <c r="O225" i="1"/>
  <c r="O241" i="1"/>
  <c r="O237" i="1"/>
  <c r="O216" i="1"/>
  <c r="O227" i="1"/>
  <c r="O235" i="1"/>
  <c r="O238" i="1"/>
  <c r="O215" i="1"/>
  <c r="O223" i="1"/>
  <c r="O204" i="1"/>
  <c r="O203" i="1"/>
  <c r="O212" i="1"/>
  <c r="O233" i="1"/>
  <c r="O224" i="1"/>
  <c r="O236" i="1"/>
  <c r="O208" i="1"/>
  <c r="D370" i="2"/>
  <c r="E370" i="2"/>
  <c r="C378" i="2"/>
  <c r="L28" i="8"/>
  <c r="E24" i="9"/>
  <c r="R24" i="9"/>
  <c r="D11" i="8"/>
  <c r="D28" i="8"/>
  <c r="O666" i="1"/>
  <c r="D46" i="9"/>
  <c r="I21" i="8"/>
  <c r="I28" i="8"/>
  <c r="O214" i="1"/>
  <c r="Q42" i="9"/>
  <c r="R42" i="9"/>
  <c r="D26" i="8"/>
  <c r="H21" i="8"/>
  <c r="H28" i="8"/>
  <c r="C495" i="2"/>
  <c r="D495" i="2"/>
  <c r="E495" i="2"/>
  <c r="P442" i="4"/>
  <c r="R16" i="9"/>
  <c r="E28" i="8"/>
  <c r="B23" i="8"/>
  <c r="R11" i="9"/>
  <c r="N454" i="3"/>
  <c r="N456" i="3"/>
  <c r="N444" i="3"/>
  <c r="N441" i="3"/>
  <c r="N426" i="3"/>
  <c r="P636" i="5"/>
  <c r="AE636" i="5"/>
  <c r="D636" i="5"/>
  <c r="B636" i="5"/>
  <c r="G636" i="5"/>
  <c r="Y636" i="5"/>
  <c r="AB636" i="5"/>
  <c r="J636" i="5"/>
  <c r="M636" i="5"/>
  <c r="S636" i="5"/>
  <c r="K14" i="3"/>
  <c r="L14" i="3"/>
  <c r="C12" i="2"/>
  <c r="D12" i="2"/>
  <c r="E12" i="2"/>
  <c r="C19" i="2"/>
  <c r="D19" i="2"/>
  <c r="E19" i="2"/>
  <c r="P377" i="4"/>
  <c r="H46" i="9"/>
  <c r="P380" i="4"/>
  <c r="P382" i="4"/>
  <c r="P363" i="4"/>
  <c r="P384" i="4"/>
  <c r="P356" i="4"/>
  <c r="P366" i="4"/>
  <c r="P349" i="4"/>
  <c r="P354" i="4"/>
  <c r="N459" i="3"/>
  <c r="N440" i="3"/>
  <c r="N460" i="3"/>
  <c r="N448" i="3"/>
  <c r="N437" i="3"/>
  <c r="N445" i="3"/>
  <c r="N461" i="3"/>
  <c r="N462" i="3"/>
  <c r="N430" i="3"/>
  <c r="D483" i="2"/>
  <c r="E483" i="2"/>
  <c r="C485" i="2"/>
  <c r="O681" i="1"/>
  <c r="O667" i="1"/>
  <c r="O676" i="1"/>
  <c r="O683" i="1"/>
  <c r="O697" i="1"/>
  <c r="O680" i="1"/>
  <c r="O690" i="1"/>
  <c r="O693" i="1"/>
  <c r="O672" i="1"/>
  <c r="O688" i="1"/>
  <c r="O674" i="1"/>
  <c r="O701" i="1"/>
  <c r="O689" i="1"/>
  <c r="O670" i="1"/>
  <c r="O687" i="1"/>
  <c r="O671" i="1"/>
  <c r="D326" i="2"/>
  <c r="E326" i="2"/>
  <c r="C328" i="2"/>
  <c r="D328" i="2"/>
  <c r="E328" i="2"/>
  <c r="O228" i="1"/>
  <c r="O702" i="1"/>
  <c r="O684" i="1"/>
  <c r="R30" i="9"/>
  <c r="O219" i="1"/>
  <c r="O46" i="1"/>
  <c r="J9" i="3"/>
  <c r="H47" i="3"/>
  <c r="O221" i="1"/>
  <c r="O211" i="1"/>
  <c r="O166" i="1"/>
  <c r="M15" i="9"/>
  <c r="K585" i="3"/>
  <c r="L585" i="3"/>
  <c r="J618" i="3"/>
  <c r="O695" i="1"/>
  <c r="O678" i="1"/>
  <c r="O692" i="1"/>
  <c r="N356" i="3"/>
  <c r="N324" i="3"/>
  <c r="O229" i="1"/>
  <c r="O217" i="1"/>
  <c r="Q34" i="9"/>
  <c r="D249" i="2"/>
  <c r="E249" i="2"/>
  <c r="C250" i="2"/>
  <c r="D250" i="2"/>
  <c r="E250" i="2"/>
  <c r="O220" i="1"/>
  <c r="D139" i="2"/>
  <c r="E139" i="2"/>
  <c r="C18" i="2"/>
  <c r="D18" i="2"/>
  <c r="E18" i="2"/>
  <c r="O696" i="1"/>
  <c r="Q9" i="9"/>
  <c r="R9" i="9"/>
  <c r="O668" i="1"/>
  <c r="G47" i="3"/>
  <c r="J16" i="8"/>
  <c r="J28" i="8"/>
  <c r="B13" i="8"/>
  <c r="B16" i="8"/>
  <c r="O146" i="1"/>
  <c r="P637" i="4"/>
  <c r="P212" i="4"/>
  <c r="P720" i="4"/>
  <c r="P651" i="4"/>
  <c r="P645" i="4"/>
  <c r="P418" i="4"/>
  <c r="P433" i="4"/>
  <c r="M9" i="3"/>
  <c r="M24" i="3"/>
  <c r="M102" i="3"/>
  <c r="F19" i="2"/>
  <c r="F17" i="2"/>
  <c r="F18" i="2"/>
  <c r="F12" i="2"/>
  <c r="F11" i="2"/>
  <c r="F13" i="2"/>
  <c r="F14" i="2"/>
  <c r="F9" i="2"/>
  <c r="F8" i="2"/>
  <c r="F16" i="2"/>
  <c r="F15" i="2"/>
  <c r="C340" i="2"/>
  <c r="D14" i="2"/>
  <c r="E14" i="2"/>
  <c r="P788" i="4"/>
  <c r="P767" i="4"/>
  <c r="P787" i="4"/>
  <c r="P789" i="4"/>
  <c r="P766" i="4"/>
  <c r="P784" i="4"/>
  <c r="P760" i="4"/>
  <c r="P782" i="4"/>
  <c r="P758" i="4"/>
  <c r="P794" i="4"/>
  <c r="P795" i="4"/>
  <c r="P777" i="4"/>
  <c r="P791" i="4"/>
  <c r="P776" i="4"/>
  <c r="P781" i="4"/>
  <c r="P771" i="4"/>
  <c r="P783" i="4"/>
  <c r="P761" i="4"/>
  <c r="P779" i="4"/>
  <c r="P768" i="4"/>
  <c r="P770" i="4"/>
  <c r="P772" i="4"/>
  <c r="P793" i="4"/>
  <c r="P785" i="4"/>
  <c r="P774" i="4"/>
  <c r="P765" i="4"/>
  <c r="P790" i="4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D13" i="2"/>
  <c r="E13" i="2"/>
  <c r="P792" i="4"/>
  <c r="P780" i="4"/>
  <c r="P763" i="4"/>
  <c r="P762" i="4"/>
  <c r="B26" i="8"/>
  <c r="B21" i="8"/>
  <c r="P569" i="4"/>
  <c r="P590" i="4"/>
  <c r="P565" i="4"/>
  <c r="P575" i="4"/>
  <c r="P555" i="4"/>
  <c r="P572" i="4"/>
  <c r="P581" i="4"/>
  <c r="P589" i="4"/>
  <c r="P216" i="4"/>
  <c r="P229" i="4"/>
  <c r="P240" i="4"/>
  <c r="P224" i="4"/>
  <c r="P242" i="4"/>
  <c r="P218" i="4"/>
  <c r="P244" i="4"/>
  <c r="P215" i="4"/>
  <c r="P227" i="4"/>
  <c r="P234" i="4"/>
  <c r="P222" i="4"/>
  <c r="P219" i="4"/>
  <c r="P214" i="4"/>
  <c r="P236" i="4"/>
  <c r="P230" i="4"/>
  <c r="P231" i="4"/>
  <c r="P221" i="4"/>
  <c r="P248" i="4"/>
  <c r="P239" i="4"/>
  <c r="P213" i="4"/>
  <c r="P217" i="4"/>
  <c r="P228" i="4"/>
  <c r="P247" i="4"/>
  <c r="P225" i="4"/>
  <c r="P226" i="4"/>
  <c r="P235" i="4"/>
  <c r="P245" i="4"/>
  <c r="P238" i="4"/>
  <c r="P246" i="4"/>
  <c r="P249" i="4"/>
  <c r="P233" i="4"/>
  <c r="P232" i="4"/>
  <c r="P223" i="4"/>
  <c r="P241" i="4"/>
  <c r="P769" i="4"/>
  <c r="I46" i="9"/>
  <c r="P775" i="4"/>
  <c r="C301" i="2"/>
  <c r="D9" i="2"/>
  <c r="E9" i="2"/>
  <c r="C103" i="2"/>
  <c r="P220" i="4"/>
  <c r="P237" i="4"/>
  <c r="P503" i="4"/>
  <c r="P705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P250" i="4"/>
  <c r="Q212" i="4"/>
  <c r="Q213" i="4"/>
  <c r="F28" i="8"/>
  <c r="D456" i="2"/>
  <c r="E456" i="2"/>
  <c r="C458" i="2"/>
  <c r="R8" i="9"/>
  <c r="D8" i="2"/>
  <c r="E8" i="2"/>
  <c r="C10" i="2"/>
  <c r="P659" i="4"/>
  <c r="Q621" i="4"/>
  <c r="P314" i="4"/>
  <c r="P283" i="4"/>
  <c r="P305" i="4"/>
  <c r="P304" i="4"/>
  <c r="P295" i="4"/>
  <c r="P308" i="4"/>
  <c r="P300" i="4"/>
  <c r="P312" i="4"/>
  <c r="P309" i="4"/>
  <c r="P307" i="4"/>
  <c r="P281" i="4"/>
  <c r="P293" i="4"/>
  <c r="P311" i="4"/>
  <c r="P301" i="4"/>
  <c r="P294" i="4"/>
  <c r="P286" i="4"/>
  <c r="P306" i="4"/>
  <c r="P282" i="4"/>
  <c r="P303" i="4"/>
  <c r="P289" i="4"/>
  <c r="P285" i="4"/>
  <c r="P288" i="4"/>
  <c r="P280" i="4"/>
  <c r="P316" i="4"/>
  <c r="P297" i="4"/>
  <c r="P310" i="4"/>
  <c r="P290" i="4"/>
  <c r="P317" i="4"/>
  <c r="P298" i="4"/>
  <c r="P299" i="4"/>
  <c r="P287" i="4"/>
  <c r="P292" i="4"/>
  <c r="P315" i="4"/>
  <c r="D11" i="2"/>
  <c r="E11" i="2"/>
  <c r="P723" i="4"/>
  <c r="P721" i="4"/>
  <c r="P699" i="4"/>
  <c r="P713" i="4"/>
  <c r="P706" i="4"/>
  <c r="P712" i="4"/>
  <c r="P722" i="4"/>
  <c r="P704" i="4"/>
  <c r="P697" i="4"/>
  <c r="P716" i="4"/>
  <c r="P689" i="4"/>
  <c r="P708" i="4"/>
  <c r="P695" i="4"/>
  <c r="P701" i="4"/>
  <c r="P719" i="4"/>
  <c r="P724" i="4"/>
  <c r="P715" i="4"/>
  <c r="P709" i="4"/>
  <c r="P702" i="4"/>
  <c r="P696" i="4"/>
  <c r="P703" i="4"/>
  <c r="P725" i="4"/>
  <c r="P692" i="4"/>
  <c r="P710" i="4"/>
  <c r="P691" i="4"/>
  <c r="P693" i="4"/>
  <c r="P717" i="4"/>
  <c r="P711" i="4"/>
  <c r="P707" i="4"/>
  <c r="P700" i="4"/>
  <c r="P714" i="4"/>
  <c r="P718" i="4"/>
  <c r="P694" i="4"/>
  <c r="P726" i="4"/>
  <c r="P291" i="4"/>
  <c r="P759" i="4"/>
  <c r="P764" i="4"/>
  <c r="B11" i="8"/>
  <c r="B28" i="8"/>
  <c r="C29" i="8"/>
  <c r="D17" i="2"/>
  <c r="E17" i="2"/>
  <c r="D407" i="2"/>
  <c r="E407" i="2"/>
  <c r="C419" i="2"/>
  <c r="P635" i="4"/>
  <c r="P629" i="4"/>
  <c r="P643" i="4"/>
  <c r="P646" i="4"/>
  <c r="P644" i="4"/>
  <c r="P630" i="4"/>
  <c r="P625" i="4"/>
  <c r="P649" i="4"/>
  <c r="P648" i="4"/>
  <c r="P641" i="4"/>
  <c r="P624" i="4"/>
  <c r="P634" i="4"/>
  <c r="P636" i="4"/>
  <c r="P653" i="4"/>
  <c r="P654" i="4"/>
  <c r="P627" i="4"/>
  <c r="P658" i="4"/>
  <c r="P639" i="4"/>
  <c r="P657" i="4"/>
  <c r="P626" i="4"/>
  <c r="P640" i="4"/>
  <c r="P642" i="4"/>
  <c r="P632" i="4"/>
  <c r="P628" i="4"/>
  <c r="P656" i="4"/>
  <c r="P622" i="4"/>
  <c r="P655" i="4"/>
  <c r="P647" i="4"/>
  <c r="P623" i="4"/>
  <c r="P631" i="4"/>
  <c r="P633" i="4"/>
  <c r="P638" i="4"/>
  <c r="P652" i="4"/>
  <c r="P313" i="4"/>
  <c r="P773" i="4"/>
  <c r="P438" i="4"/>
  <c r="P449" i="4"/>
  <c r="P435" i="4"/>
  <c r="P434" i="4"/>
  <c r="P422" i="4"/>
  <c r="P417" i="4"/>
  <c r="P423" i="4"/>
  <c r="P447" i="4"/>
  <c r="P430" i="4"/>
  <c r="P454" i="4"/>
  <c r="P453" i="4"/>
  <c r="P425" i="4"/>
  <c r="P429" i="4"/>
  <c r="P420" i="4"/>
  <c r="P428" i="4"/>
  <c r="P424" i="4"/>
  <c r="P432" i="4"/>
  <c r="P452" i="4"/>
  <c r="P439" i="4"/>
  <c r="P436" i="4"/>
  <c r="P444" i="4"/>
  <c r="P445" i="4"/>
  <c r="P427" i="4"/>
  <c r="P450" i="4"/>
  <c r="P446" i="4"/>
  <c r="P441" i="4"/>
  <c r="P443" i="4"/>
  <c r="P426" i="4"/>
  <c r="P431" i="4"/>
  <c r="P440" i="4"/>
  <c r="P421" i="4"/>
  <c r="P437" i="4"/>
  <c r="P284" i="4"/>
  <c r="D260" i="2"/>
  <c r="E260" i="2"/>
  <c r="P650" i="4"/>
  <c r="P786" i="4"/>
  <c r="P496" i="4"/>
  <c r="P515" i="4"/>
  <c r="P509" i="4"/>
  <c r="P521" i="4"/>
  <c r="P493" i="4"/>
  <c r="P511" i="4"/>
  <c r="P495" i="4"/>
  <c r="P505" i="4"/>
  <c r="P489" i="4"/>
  <c r="P491" i="4"/>
  <c r="P502" i="4"/>
  <c r="P506" i="4"/>
  <c r="P518" i="4"/>
  <c r="P501" i="4"/>
  <c r="P508" i="4"/>
  <c r="P514" i="4"/>
  <c r="P519" i="4"/>
  <c r="P490" i="4"/>
  <c r="P513" i="4"/>
  <c r="P492" i="4"/>
  <c r="P517" i="4"/>
  <c r="P494" i="4"/>
  <c r="P507" i="4"/>
  <c r="P497" i="4"/>
  <c r="P504" i="4"/>
  <c r="P488" i="4"/>
  <c r="P522" i="4"/>
  <c r="P512" i="4"/>
  <c r="P485" i="4"/>
  <c r="P520" i="4"/>
  <c r="P516" i="4"/>
  <c r="P152" i="4"/>
  <c r="P160" i="4"/>
  <c r="P172" i="4"/>
  <c r="P169" i="4"/>
  <c r="P159" i="4"/>
  <c r="P145" i="4"/>
  <c r="P176" i="4"/>
  <c r="P157" i="4"/>
  <c r="P173" i="4"/>
  <c r="P150" i="4"/>
  <c r="P166" i="4"/>
  <c r="P171" i="4"/>
  <c r="P151" i="4"/>
  <c r="P162" i="4"/>
  <c r="P154" i="4"/>
  <c r="P165" i="4"/>
  <c r="P147" i="4"/>
  <c r="P163" i="4"/>
  <c r="P178" i="4"/>
  <c r="P156" i="4"/>
  <c r="P167" i="4"/>
  <c r="P146" i="4"/>
  <c r="P153" i="4"/>
  <c r="P155" i="4"/>
  <c r="P161" i="4"/>
  <c r="P181" i="4"/>
  <c r="P175" i="4"/>
  <c r="P168" i="4"/>
  <c r="P296" i="4"/>
  <c r="M46" i="9"/>
  <c r="O36" i="1"/>
  <c r="O12" i="1"/>
  <c r="O30" i="1"/>
  <c r="O40" i="1"/>
  <c r="O35" i="1"/>
  <c r="O24" i="1"/>
  <c r="O18" i="1"/>
  <c r="O44" i="1"/>
  <c r="O14" i="1"/>
  <c r="O23" i="1"/>
  <c r="O10" i="1"/>
  <c r="O39" i="1"/>
  <c r="O38" i="1"/>
  <c r="O21" i="1"/>
  <c r="O20" i="1"/>
  <c r="O41" i="1"/>
  <c r="Q46" i="9"/>
  <c r="R15" i="9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C45" i="4"/>
  <c r="P44" i="4"/>
  <c r="P113" i="4"/>
  <c r="M47" i="3"/>
  <c r="O33" i="1"/>
  <c r="G59" i="2"/>
  <c r="D63" i="2"/>
  <c r="E63" i="2"/>
  <c r="G53" i="2"/>
  <c r="G55" i="2"/>
  <c r="G52" i="2"/>
  <c r="G49" i="2"/>
  <c r="G51" i="2"/>
  <c r="G57" i="2"/>
  <c r="G50" i="2"/>
  <c r="G60" i="2"/>
  <c r="G56" i="2"/>
  <c r="G54" i="2"/>
  <c r="G58" i="2"/>
  <c r="E29" i="8"/>
  <c r="O31" i="1"/>
  <c r="P584" i="4"/>
  <c r="C20" i="2"/>
  <c r="D20" i="2"/>
  <c r="E20" i="2"/>
  <c r="F29" i="8"/>
  <c r="P580" i="4"/>
  <c r="P573" i="4"/>
  <c r="P585" i="4"/>
  <c r="P563" i="4"/>
  <c r="P564" i="4"/>
  <c r="P554" i="4"/>
  <c r="P561" i="4"/>
  <c r="P566" i="4"/>
  <c r="J47" i="3"/>
  <c r="N9" i="3"/>
  <c r="K9" i="3"/>
  <c r="L9" i="3"/>
  <c r="P148" i="4"/>
  <c r="P174" i="4"/>
  <c r="P180" i="4"/>
  <c r="P149" i="4"/>
  <c r="P144" i="4"/>
  <c r="P164" i="4"/>
  <c r="P179" i="4"/>
  <c r="P177" i="4"/>
  <c r="P170" i="4"/>
  <c r="P158" i="4"/>
  <c r="P588" i="4"/>
  <c r="P577" i="4"/>
  <c r="P570" i="4"/>
  <c r="C262" i="2"/>
  <c r="E46" i="9"/>
  <c r="P586" i="4"/>
  <c r="P559" i="4"/>
  <c r="P557" i="4"/>
  <c r="P553" i="4"/>
  <c r="P579" i="4"/>
  <c r="P568" i="4"/>
  <c r="P582" i="4"/>
  <c r="P560" i="4"/>
  <c r="P558" i="4"/>
  <c r="N615" i="3"/>
  <c r="N589" i="3"/>
  <c r="N587" i="3"/>
  <c r="N616" i="3"/>
  <c r="N580" i="3"/>
  <c r="N618" i="3"/>
  <c r="N590" i="3"/>
  <c r="N594" i="3"/>
  <c r="N613" i="3"/>
  <c r="N588" i="3"/>
  <c r="N605" i="3"/>
  <c r="N591" i="3"/>
  <c r="K618" i="3"/>
  <c r="L618" i="3"/>
  <c r="N584" i="3"/>
  <c r="N597" i="3"/>
  <c r="N592" i="3"/>
  <c r="N608" i="3"/>
  <c r="N600" i="3"/>
  <c r="N582" i="3"/>
  <c r="N607" i="3"/>
  <c r="N596" i="3"/>
  <c r="N606" i="3"/>
  <c r="N617" i="3"/>
  <c r="N604" i="3"/>
  <c r="N593" i="3"/>
  <c r="N599" i="3"/>
  <c r="N583" i="3"/>
  <c r="N614" i="3"/>
  <c r="N601" i="3"/>
  <c r="N610" i="3"/>
  <c r="N602" i="3"/>
  <c r="N585" i="3"/>
  <c r="N611" i="3"/>
  <c r="N603" i="3"/>
  <c r="N586" i="3"/>
  <c r="N598" i="3"/>
  <c r="N609" i="3"/>
  <c r="N595" i="3"/>
  <c r="N612" i="3"/>
  <c r="N581" i="3"/>
  <c r="D485" i="2"/>
  <c r="E485" i="2"/>
  <c r="C497" i="2"/>
  <c r="D131" i="2"/>
  <c r="E131" i="2"/>
  <c r="C143" i="2"/>
  <c r="P562" i="4"/>
  <c r="P556" i="4"/>
  <c r="P574" i="4"/>
  <c r="P571" i="4"/>
  <c r="P587" i="4"/>
  <c r="P578" i="4"/>
  <c r="P583" i="4"/>
  <c r="P576" i="4"/>
  <c r="D378" i="2"/>
  <c r="E378" i="2"/>
  <c r="C380" i="2"/>
  <c r="C183" i="2"/>
  <c r="D181" i="2"/>
  <c r="E181" i="2"/>
  <c r="N543" i="3"/>
  <c r="N537" i="3"/>
  <c r="N566" i="3"/>
  <c r="N529" i="3"/>
  <c r="N567" i="3"/>
  <c r="N545" i="3"/>
  <c r="N562" i="3"/>
  <c r="N554" i="3"/>
  <c r="N556" i="3"/>
  <c r="N541" i="3"/>
  <c r="N542" i="3"/>
  <c r="N539" i="3"/>
  <c r="N558" i="3"/>
  <c r="N565" i="3"/>
  <c r="N530" i="3"/>
  <c r="N551" i="3"/>
  <c r="N534" i="3"/>
  <c r="N563" i="3"/>
  <c r="N548" i="3"/>
  <c r="N550" i="3"/>
  <c r="N536" i="3"/>
  <c r="N547" i="3"/>
  <c r="N538" i="3"/>
  <c r="N546" i="3"/>
  <c r="N560" i="3"/>
  <c r="K567" i="3"/>
  <c r="L567" i="3"/>
  <c r="N552" i="3"/>
  <c r="N532" i="3"/>
  <c r="N561" i="3"/>
  <c r="N564" i="3"/>
  <c r="N531" i="3"/>
  <c r="N540" i="3"/>
  <c r="N544" i="3"/>
  <c r="N553" i="3"/>
  <c r="N555" i="3"/>
  <c r="N557" i="3"/>
  <c r="N535" i="3"/>
  <c r="N549" i="3"/>
  <c r="N559" i="3"/>
  <c r="N533" i="3"/>
  <c r="R34" i="9"/>
  <c r="C223" i="2"/>
  <c r="D221" i="2"/>
  <c r="E221" i="2"/>
  <c r="P9" i="4"/>
  <c r="F10" i="2"/>
  <c r="F20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G408" i="2"/>
  <c r="G417" i="2"/>
  <c r="G411" i="2"/>
  <c r="G412" i="2"/>
  <c r="G410" i="2"/>
  <c r="G409" i="2"/>
  <c r="G406" i="2"/>
  <c r="G415" i="2"/>
  <c r="G416" i="2"/>
  <c r="D419" i="2"/>
  <c r="E419" i="2"/>
  <c r="G413" i="2"/>
  <c r="G414" i="2"/>
  <c r="G405" i="2"/>
  <c r="P30" i="4"/>
  <c r="P11" i="4"/>
  <c r="G336" i="2"/>
  <c r="G331" i="2"/>
  <c r="G330" i="2"/>
  <c r="G332" i="2"/>
  <c r="G334" i="2"/>
  <c r="G337" i="2"/>
  <c r="G327" i="2"/>
  <c r="D340" i="2"/>
  <c r="E340" i="2"/>
  <c r="G326" i="2"/>
  <c r="G328" i="2"/>
  <c r="G333" i="2"/>
  <c r="G335" i="2"/>
  <c r="G329" i="2"/>
  <c r="G338" i="2"/>
  <c r="I29" i="8"/>
  <c r="J29" i="8"/>
  <c r="K29" i="8"/>
  <c r="L29" i="8"/>
  <c r="H29" i="8"/>
  <c r="M29" i="8"/>
  <c r="P27" i="4"/>
  <c r="G294" i="2"/>
  <c r="G296" i="2"/>
  <c r="G295" i="2"/>
  <c r="G288" i="2"/>
  <c r="G298" i="2"/>
  <c r="G297" i="2"/>
  <c r="G290" i="2"/>
  <c r="G299" i="2"/>
  <c r="D301" i="2"/>
  <c r="E301" i="2"/>
  <c r="G287" i="2"/>
  <c r="G292" i="2"/>
  <c r="G293" i="2"/>
  <c r="G291" i="2"/>
  <c r="P43" i="4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95" i="2"/>
  <c r="G92" i="2"/>
  <c r="G101" i="2"/>
  <c r="G90" i="2"/>
  <c r="G99" i="2"/>
  <c r="G94" i="2"/>
  <c r="G96" i="2"/>
  <c r="G97" i="2"/>
  <c r="G98" i="2"/>
  <c r="D103" i="2"/>
  <c r="E103" i="2"/>
  <c r="G89" i="2"/>
  <c r="G91" i="2"/>
  <c r="G103" i="2"/>
  <c r="G100" i="2"/>
  <c r="G93" i="2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G258" i="2"/>
  <c r="G252" i="2"/>
  <c r="G253" i="2"/>
  <c r="G255" i="2"/>
  <c r="G259" i="2"/>
  <c r="G248" i="2"/>
  <c r="G249" i="2"/>
  <c r="D262" i="2"/>
  <c r="E262" i="2"/>
  <c r="G256" i="2"/>
  <c r="G257" i="2"/>
  <c r="G254" i="2"/>
  <c r="G251" i="2"/>
  <c r="G260" i="2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D10" i="2"/>
  <c r="E10" i="2"/>
  <c r="G445" i="2"/>
  <c r="G455" i="2"/>
  <c r="G454" i="2"/>
  <c r="G452" i="2"/>
  <c r="G444" i="2"/>
  <c r="G446" i="2"/>
  <c r="G458" i="2"/>
  <c r="G451" i="2"/>
  <c r="G447" i="2"/>
  <c r="G456" i="2"/>
  <c r="G450" i="2"/>
  <c r="D458" i="2"/>
  <c r="E458" i="2"/>
  <c r="G453" i="2"/>
  <c r="G448" i="2"/>
  <c r="G449" i="2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G29" i="8"/>
  <c r="D29" i="8"/>
  <c r="P8" i="4"/>
  <c r="P25" i="4"/>
  <c r="P16" i="4"/>
  <c r="P20" i="4"/>
  <c r="P15" i="4"/>
  <c r="P34" i="4"/>
  <c r="P29" i="4"/>
  <c r="P42" i="4"/>
  <c r="P12" i="4"/>
  <c r="P21" i="4"/>
  <c r="P7" i="4"/>
  <c r="P28" i="4"/>
  <c r="P17" i="4"/>
  <c r="P23" i="4"/>
  <c r="P37" i="4"/>
  <c r="P31" i="4"/>
  <c r="P14" i="4"/>
  <c r="P22" i="4"/>
  <c r="P40" i="4"/>
  <c r="P13" i="4"/>
  <c r="P18" i="4"/>
  <c r="P41" i="4"/>
  <c r="P38" i="4"/>
  <c r="O8" i="1"/>
  <c r="R46" i="9"/>
  <c r="P26" i="4"/>
  <c r="P24" i="4"/>
  <c r="P19" i="4"/>
  <c r="P32" i="4"/>
  <c r="P36" i="4"/>
  <c r="P33" i="4"/>
  <c r="P10" i="4"/>
  <c r="P45" i="4"/>
  <c r="P39" i="4"/>
  <c r="P35" i="4"/>
  <c r="C22" i="2"/>
  <c r="G61" i="2"/>
  <c r="G63" i="2"/>
  <c r="G369" i="2"/>
  <c r="G378" i="2"/>
  <c r="G371" i="2"/>
  <c r="G370" i="2"/>
  <c r="G367" i="2"/>
  <c r="D380" i="2"/>
  <c r="E380" i="2"/>
  <c r="G377" i="2"/>
  <c r="G374" i="2"/>
  <c r="G366" i="2"/>
  <c r="G368" i="2"/>
  <c r="G380" i="2"/>
  <c r="G375" i="2"/>
  <c r="G372" i="2"/>
  <c r="G376" i="2"/>
  <c r="G373" i="2"/>
  <c r="G494" i="2"/>
  <c r="G491" i="2"/>
  <c r="G488" i="2"/>
  <c r="G492" i="2"/>
  <c r="D497" i="2"/>
  <c r="E497" i="2"/>
  <c r="G483" i="2"/>
  <c r="G486" i="2"/>
  <c r="G495" i="2"/>
  <c r="G493" i="2"/>
  <c r="G490" i="2"/>
  <c r="G487" i="2"/>
  <c r="G489" i="2"/>
  <c r="G484" i="2"/>
  <c r="G218" i="2"/>
  <c r="G220" i="2"/>
  <c r="G210" i="2"/>
  <c r="G213" i="2"/>
  <c r="G209" i="2"/>
  <c r="G214" i="2"/>
  <c r="G216" i="2"/>
  <c r="G217" i="2"/>
  <c r="G212" i="2"/>
  <c r="G221" i="2"/>
  <c r="D223" i="2"/>
  <c r="E223" i="2"/>
  <c r="G219" i="2"/>
  <c r="G215" i="2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B29" i="8"/>
  <c r="G140" i="2"/>
  <c r="G132" i="2"/>
  <c r="G141" i="2"/>
  <c r="D143" i="2"/>
  <c r="E143" i="2"/>
  <c r="G129" i="2"/>
  <c r="G131" i="2"/>
  <c r="G143" i="2"/>
  <c r="G139" i="2"/>
  <c r="G130" i="2"/>
  <c r="G133" i="2"/>
  <c r="G138" i="2"/>
  <c r="G136" i="2"/>
  <c r="G135" i="2"/>
  <c r="G134" i="2"/>
  <c r="G137" i="2"/>
  <c r="G178" i="2"/>
  <c r="G172" i="2"/>
  <c r="G181" i="2"/>
  <c r="G175" i="2"/>
  <c r="G177" i="2"/>
  <c r="G176" i="2"/>
  <c r="G179" i="2"/>
  <c r="G173" i="2"/>
  <c r="G169" i="2"/>
  <c r="G171" i="2"/>
  <c r="G183" i="2"/>
  <c r="G170" i="2"/>
  <c r="G180" i="2"/>
  <c r="D183" i="2"/>
  <c r="E183" i="2"/>
  <c r="G174" i="2"/>
  <c r="N29" i="3"/>
  <c r="N40" i="3"/>
  <c r="N38" i="3"/>
  <c r="N12" i="3"/>
  <c r="N44" i="3"/>
  <c r="N10" i="3"/>
  <c r="N25" i="3"/>
  <c r="N20" i="3"/>
  <c r="N26" i="3"/>
  <c r="N41" i="3"/>
  <c r="N21" i="3"/>
  <c r="N46" i="3"/>
  <c r="N23" i="3"/>
  <c r="N39" i="3"/>
  <c r="N27" i="3"/>
  <c r="N17" i="3"/>
  <c r="N32" i="3"/>
  <c r="N22" i="3"/>
  <c r="N13" i="3"/>
  <c r="N28" i="3"/>
  <c r="N30" i="3"/>
  <c r="N19" i="3"/>
  <c r="N36" i="3"/>
  <c r="N15" i="3"/>
  <c r="N33" i="3"/>
  <c r="N34" i="3"/>
  <c r="N43" i="3"/>
  <c r="N24" i="3"/>
  <c r="N18" i="3"/>
  <c r="N11" i="3"/>
  <c r="N45" i="3"/>
  <c r="K47" i="3"/>
  <c r="L47" i="3"/>
  <c r="N35" i="3"/>
  <c r="N31" i="3"/>
  <c r="N37" i="3"/>
  <c r="N42" i="3"/>
  <c r="N16" i="3"/>
  <c r="N14" i="3"/>
  <c r="F22" i="2"/>
  <c r="S34" i="9"/>
  <c r="S36" i="9"/>
  <c r="S15" i="9"/>
  <c r="S29" i="9"/>
  <c r="S32" i="9"/>
  <c r="S19" i="9"/>
  <c r="S16" i="9"/>
  <c r="S18" i="9"/>
  <c r="S23" i="9"/>
  <c r="S22" i="9"/>
  <c r="S37" i="9"/>
  <c r="S14" i="9"/>
  <c r="S11" i="9"/>
  <c r="S17" i="9"/>
  <c r="S43" i="9"/>
  <c r="S25" i="9"/>
  <c r="S27" i="9"/>
  <c r="S40" i="9"/>
  <c r="S42" i="9"/>
  <c r="S26" i="9"/>
  <c r="S31" i="9"/>
  <c r="S45" i="9"/>
  <c r="S35" i="9"/>
  <c r="S24" i="9"/>
  <c r="S39" i="9"/>
  <c r="S20" i="9"/>
  <c r="S28" i="9"/>
  <c r="S30" i="9"/>
  <c r="S13" i="9"/>
  <c r="S9" i="9"/>
  <c r="S38" i="9"/>
  <c r="S41" i="9"/>
  <c r="S21" i="9"/>
  <c r="S44" i="9"/>
  <c r="S10" i="9"/>
  <c r="S12" i="9"/>
  <c r="S33" i="9"/>
  <c r="G289" i="2"/>
  <c r="G301" i="2"/>
  <c r="Q7" i="4"/>
  <c r="Q8" i="4"/>
  <c r="Q9" i="4"/>
  <c r="S8" i="9"/>
  <c r="G250" i="2"/>
  <c r="G262" i="2"/>
  <c r="G407" i="2"/>
  <c r="G419" i="2"/>
  <c r="D22" i="2"/>
  <c r="E22" i="2"/>
  <c r="G18" i="2"/>
  <c r="G15" i="2"/>
  <c r="G16" i="2"/>
  <c r="G9" i="2"/>
  <c r="G17" i="2"/>
  <c r="G13" i="2"/>
  <c r="G11" i="2"/>
  <c r="G14" i="2"/>
  <c r="G12" i="2"/>
  <c r="G19" i="2"/>
  <c r="G8" i="2"/>
  <c r="G340" i="2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N47" i="3"/>
  <c r="G485" i="2"/>
  <c r="G497" i="2"/>
  <c r="G211" i="2"/>
  <c r="G223" i="2"/>
  <c r="G20" i="2"/>
  <c r="G10" i="2"/>
  <c r="S46" i="9"/>
  <c r="G22" i="2"/>
</calcChain>
</file>

<file path=xl/sharedStrings.xml><?xml version="1.0" encoding="utf-8"?>
<sst xmlns="http://schemas.openxmlformats.org/spreadsheetml/2006/main" count="3884" uniqueCount="168">
  <si>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</si>
  <si>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</si>
  <si>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</si>
  <si>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</si>
  <si>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</si>
  <si>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</si>
  <si>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</si>
  <si>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</si>
  <si>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</si>
  <si>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</si>
  <si>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</si>
  <si>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</si>
  <si>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</si>
  <si>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</si>
  <si>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</si>
  <si>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</si>
  <si>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</si>
  <si>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</si>
  <si>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</si>
  <si>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</si>
  <si>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</si>
  <si>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</si>
  <si>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</si>
  <si>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</si>
  <si>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</si>
  <si>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</si>
  <si>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</si>
  <si>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</si>
  <si>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</si>
  <si>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</si>
  <si>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</si>
  <si>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</si>
  <si>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</si>
  <si>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</si>
  <si>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</si>
  <si>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</si>
  <si>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</si>
  <si>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</si>
  <si>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</si>
  <si>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</si>
  <si>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</si>
  <si>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</si>
  <si>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</si>
  <si>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</si>
  <si>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</si>
  <si>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</si>
  <si>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</si>
  <si>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</si>
  <si>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</si>
  <si>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</si>
  <si>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</si>
  <si>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</si>
  <si>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</si>
  <si>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</si>
  <si>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</si>
  <si>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</si>
  <si>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</si>
  <si>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</si>
  <si>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</si>
  <si>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</si>
  <si>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</si>
  <si>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</si>
  <si>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</si>
  <si>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</si>
  <si>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</si>
  <si>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</si>
  <si>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</si>
  <si>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</si>
  <si>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</si>
  <si>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</si>
  <si>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</si>
  <si>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</si>
  <si>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</si>
  <si>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</si>
  <si>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</si>
  <si>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</si>
  <si>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</si>
  <si>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</si>
  <si>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</si>
  <si>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</si>
  <si>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</si>
  <si>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</si>
  <si>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</si>
  <si>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</si>
  <si>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</si>
  <si>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</si>
  <si>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</si>
  <si>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</si>
  <si>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</si>
  <si>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</si>
  <si>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</si>
  <si>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</si>
  <si>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</si>
  <si>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</si>
  <si>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</si>
  <si>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</si>
  <si>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</si>
  <si>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</si>
  <si>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</si>
  <si>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</si>
  <si>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</si>
  <si>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</si>
  <si>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</si>
  <si>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</si>
  <si>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</si>
  <si>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</si>
  <si>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</si>
  <si>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</si>
  <si>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</si>
  <si>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</si>
  <si>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</si>
  <si>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</si>
  <si>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</si>
  <si>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</si>
  <si>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</si>
  <si>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</si>
  <si>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</si>
  <si>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</si>
  <si>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</si>
  <si>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</si>
  <si>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</si>
  <si>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</si>
  <si>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</si>
  <si>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</si>
  <si>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</si>
  <si>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</si>
  <si>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</si>
  <si>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</si>
  <si>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</si>
  <si>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</si>
  <si>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</si>
  <si>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</si>
  <si>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</si>
  <si>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</si>
  <si>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</si>
  <si>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</si>
  <si>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</si>
  <si>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</si>
  <si>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</si>
  <si>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</si>
  <si>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</si>
  <si>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</si>
  <si>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</si>
  <si>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</si>
  <si>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</si>
  <si>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</si>
  <si>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</si>
  <si>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</si>
  <si>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</si>
  <si>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</si>
  <si>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</si>
  <si>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</si>
  <si>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</si>
  <si>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</si>
  <si>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</si>
  <si>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</si>
  <si>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</si>
  <si>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</si>
  <si>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</si>
  <si>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</si>
  <si>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</si>
  <si>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</si>
  <si>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</si>
  <si>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</si>
  <si>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 xml:space="preserve"> Enero , 2019</t>
  </si>
  <si>
    <t xml:space="preserve"> Enero, 2019</t>
  </si>
  <si>
    <t>Enero, 2018 - 2019</t>
  </si>
  <si>
    <t>Comparativo Enero, 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</si>
</sst>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27370891.180000007</c:v>
                </c:pt>
                <c:pt idx="1">
                  <c:v>730442823.23000014</c:v>
                </c:pt>
                <c:pt idx="2">
                  <c:v>1392804405.8900001</c:v>
                </c:pt>
                <c:pt idx="3">
                  <c:v>55215856.109999999</c:v>
                </c:pt>
                <c:pt idx="4">
                  <c:v>1571264925.5600004</c:v>
                </c:pt>
                <c:pt idx="5">
                  <c:v>16729242.539999999</c:v>
                </c:pt>
                <c:pt idx="6">
                  <c:v>46212469.109999999</c:v>
                </c:pt>
                <c:pt idx="7">
                  <c:v>1357869721.25</c:v>
                </c:pt>
                <c:pt idx="8">
                  <c:v>14618396.17</c:v>
                </c:pt>
                <c:pt idx="9">
                  <c:v>236999220.66</c:v>
                </c:pt>
                <c:pt idx="10">
                  <c:v>188416384.72999999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63360"/>
        <c:axId val="1113867168"/>
      </c:barChart>
      <c:catAx>
        <c:axId val="111386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7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33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3856288"/>
        <c:axId val="1113856832"/>
        <c:axId val="0"/>
      </c:bar3DChart>
      <c:catAx>
        <c:axId val="1113856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60640"/>
        <c:axId val="1115048672"/>
      </c:barChart>
      <c:catAx>
        <c:axId val="111386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8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06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048128"/>
        <c:axId val="1115052480"/>
      </c:barChart>
      <c:catAx>
        <c:axId val="1115048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52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81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037792"/>
        <c:axId val="1115041600"/>
      </c:barChart>
      <c:catAx>
        <c:axId val="111503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1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377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#,##0.00</c:formatCode>
                <c:ptCount val="11"/>
                <c:pt idx="0">
                  <c:v>29.331686797212065</c:v>
                </c:pt>
                <c:pt idx="1">
                  <c:v>9.237537257943341</c:v>
                </c:pt>
                <c:pt idx="2">
                  <c:v>40.129141431898105</c:v>
                </c:pt>
                <c:pt idx="3">
                  <c:v>36.683718413421737</c:v>
                </c:pt>
                <c:pt idx="4">
                  <c:v>32.420181960499463</c:v>
                </c:pt>
                <c:pt idx="5">
                  <c:v>8.4588965387301975</c:v>
                </c:pt>
                <c:pt idx="6">
                  <c:v>22.189659866871324</c:v>
                </c:pt>
                <c:pt idx="7">
                  <c:v>12.200720374063794</c:v>
                </c:pt>
                <c:pt idx="8">
                  <c:v>-47.357634906490489</c:v>
                </c:pt>
                <c:pt idx="9">
                  <c:v>202.05791741737977</c:v>
                </c:pt>
                <c:pt idx="10">
                  <c:v>17.239265482635115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50848"/>
        <c:axId val="1115038336"/>
        <c:axId val="0"/>
      </c:bar3DChart>
      <c:catAx>
        <c:axId val="111505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3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38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50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7584"/>
        <c:axId val="1115046496"/>
        <c:axId val="0"/>
      </c:bar3DChart>
      <c:catAx>
        <c:axId val="111504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6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7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29.331686797212065</c:v>
                </c:pt>
                <c:pt idx="1">
                  <c:v>9.237537257943341</c:v>
                </c:pt>
                <c:pt idx="2">
                  <c:v>40.129141431898105</c:v>
                </c:pt>
                <c:pt idx="3">
                  <c:v>36.683718413421737</c:v>
                </c:pt>
                <c:pt idx="4">
                  <c:v>32.420181960499463</c:v>
                </c:pt>
                <c:pt idx="5">
                  <c:v>8.4588965387301975</c:v>
                </c:pt>
                <c:pt idx="6">
                  <c:v>22.189659866871324</c:v>
                </c:pt>
                <c:pt idx="7">
                  <c:v>12.200720374063794</c:v>
                </c:pt>
                <c:pt idx="8">
                  <c:v>-47.357634906490489</c:v>
                </c:pt>
                <c:pt idx="9">
                  <c:v>202.05791741737977</c:v>
                </c:pt>
                <c:pt idx="10">
                  <c:v>17.239265482635115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4864"/>
        <c:axId val="1115047040"/>
        <c:axId val="0"/>
      </c:bar3DChart>
      <c:catAx>
        <c:axId val="111504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7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4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3232"/>
        <c:axId val="1115050304"/>
        <c:axId val="0"/>
      </c:bar3DChart>
      <c:catAx>
        <c:axId val="111504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5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50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3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9216"/>
        <c:axId val="1115049760"/>
        <c:axId val="0"/>
      </c:bar3DChart>
      <c:catAx>
        <c:axId val="111504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9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9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2688"/>
        <c:axId val="1115053024"/>
        <c:axId val="0"/>
      </c:bar3DChart>
      <c:catAx>
        <c:axId val="111504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5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53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2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59552"/>
        <c:axId val="1113867712"/>
      </c:barChart>
      <c:catAx>
        <c:axId val="1113859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7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95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5408"/>
        <c:axId val="1115045952"/>
        <c:axId val="0"/>
      </c:bar3DChart>
      <c:catAx>
        <c:axId val="1115045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5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5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3776"/>
        <c:axId val="1115038880"/>
        <c:axId val="0"/>
      </c:bar3DChart>
      <c:catAx>
        <c:axId val="1115043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3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38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3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51392"/>
        <c:axId val="1115042144"/>
        <c:axId val="0"/>
      </c:bar3DChart>
      <c:catAx>
        <c:axId val="1115051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2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5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51936"/>
        <c:axId val="1115044320"/>
        <c:axId val="0"/>
      </c:bar3DChart>
      <c:catAx>
        <c:axId val="111505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4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51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39424"/>
        <c:axId val="1115039968"/>
        <c:axId val="0"/>
      </c:bar3DChart>
      <c:catAx>
        <c:axId val="1115039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3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39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39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040512"/>
        <c:axId val="1115041056"/>
        <c:axId val="0"/>
      </c:bar3DChart>
      <c:catAx>
        <c:axId val="1115040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041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040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866464"/>
        <c:axId val="1115879520"/>
        <c:axId val="0"/>
      </c:bar3DChart>
      <c:catAx>
        <c:axId val="1115866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87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879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866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Acumulado'!$B$75:$B$112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Atlantica Seguros, S. A.</c:v>
                </c:pt>
                <c:pt idx="14">
                  <c:v>Angloamericana de Seguros, S. A.</c:v>
                </c:pt>
                <c:pt idx="15">
                  <c:v>Banesco Seguros, S.A.</c:v>
                </c:pt>
                <c:pt idx="16">
                  <c:v>BMI Compañía de Seguros, S. A.</c:v>
                </c:pt>
                <c:pt idx="17">
                  <c:v>Cooperativa Nacional de Seguros, Inc.</c:v>
                </c:pt>
                <c:pt idx="18">
                  <c:v>Bupa Dominicana, S.A.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Aseguradora Agropecuaria Dominicana.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Autoseguro, S. A.</c:v>
                </c:pt>
                <c:pt idx="27">
                  <c:v>Amigos Compañía de Seguros,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Acumulado'!$Q$75:$Q$112</c:f>
              <c:numCache>
                <c:formatCode>0.00</c:formatCode>
                <c:ptCount val="38"/>
                <c:pt idx="0">
                  <c:v>30.429375242401363</c:v>
                </c:pt>
                <c:pt idx="1">
                  <c:v>45.724697387529943</c:v>
                </c:pt>
                <c:pt idx="2">
                  <c:v>57.545906593579275</c:v>
                </c:pt>
                <c:pt idx="3">
                  <c:v>67.166798226458823</c:v>
                </c:pt>
                <c:pt idx="4">
                  <c:v>74.092033279900846</c:v>
                </c:pt>
                <c:pt idx="5">
                  <c:v>80.156811476283551</c:v>
                </c:pt>
                <c:pt idx="6">
                  <c:v>83.122289436037008</c:v>
                </c:pt>
                <c:pt idx="7">
                  <c:v>85.311725979466289</c:v>
                </c:pt>
                <c:pt idx="8">
                  <c:v>87.437004496420798</c:v>
                </c:pt>
                <c:pt idx="9">
                  <c:v>89.200875865412897</c:v>
                </c:pt>
                <c:pt idx="10">
                  <c:v>90.938577133177375</c:v>
                </c:pt>
                <c:pt idx="11">
                  <c:v>92.145159807299251</c:v>
                </c:pt>
                <c:pt idx="12">
                  <c:v>93.271599403370431</c:v>
                </c:pt>
                <c:pt idx="13">
                  <c:v>94.218051920916722</c:v>
                </c:pt>
                <c:pt idx="14">
                  <c:v>94.888851872693962</c:v>
                </c:pt>
                <c:pt idx="15">
                  <c:v>95.549226443784093</c:v>
                </c:pt>
                <c:pt idx="16">
                  <c:v>96.180255486056041</c:v>
                </c:pt>
                <c:pt idx="17">
                  <c:v>96.795961287294588</c:v>
                </c:pt>
                <c:pt idx="18">
                  <c:v>97.376413869249703</c:v>
                </c:pt>
                <c:pt idx="19">
                  <c:v>97.896930134023293</c:v>
                </c:pt>
                <c:pt idx="20">
                  <c:v>98.388132112216923</c:v>
                </c:pt>
                <c:pt idx="21">
                  <c:v>98.712615594286632</c:v>
                </c:pt>
                <c:pt idx="22">
                  <c:v>98.999226729937391</c:v>
                </c:pt>
                <c:pt idx="23">
                  <c:v>99.272322155880346</c:v>
                </c:pt>
                <c:pt idx="24">
                  <c:v>99.473705712589762</c:v>
                </c:pt>
                <c:pt idx="25">
                  <c:v>99.646665085334732</c:v>
                </c:pt>
                <c:pt idx="26">
                  <c:v>99.781822541054225</c:v>
                </c:pt>
                <c:pt idx="27">
                  <c:v>99.916551315173507</c:v>
                </c:pt>
                <c:pt idx="28">
                  <c:v>99.999999999999986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55440"/>
        <c:axId val="840356528"/>
      </c:lineChart>
      <c:catAx>
        <c:axId val="840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84035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35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840355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58160"/>
        <c:axId val="840343472"/>
      </c:lineChart>
      <c:catAx>
        <c:axId val="8403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84034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34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8403581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Atlantica Seguros, S. A.</c:v>
                </c:pt>
                <c:pt idx="14">
                  <c:v>Angloamericana de Seguros, S. A.</c:v>
                </c:pt>
                <c:pt idx="15">
                  <c:v>Banesco Seguros, S.A.</c:v>
                </c:pt>
                <c:pt idx="16">
                  <c:v>BMI Compañía de Seguros, S. A.</c:v>
                </c:pt>
                <c:pt idx="17">
                  <c:v>Cooperativa Nacional de Seguros, Inc.</c:v>
                </c:pt>
                <c:pt idx="18">
                  <c:v>Bupa Dominicana, S.A.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Aseguradora Agropecuaria Dominicana.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Autoseguro, S. A.</c:v>
                </c:pt>
                <c:pt idx="27">
                  <c:v>Amigos Compañía de Seguros,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30.429375242401363</c:v>
                </c:pt>
                <c:pt idx="1">
                  <c:v>45.724697387529943</c:v>
                </c:pt>
                <c:pt idx="2">
                  <c:v>57.545906593579275</c:v>
                </c:pt>
                <c:pt idx="3">
                  <c:v>67.166798226458823</c:v>
                </c:pt>
                <c:pt idx="4">
                  <c:v>74.092033279900846</c:v>
                </c:pt>
                <c:pt idx="5">
                  <c:v>80.156811476283551</c:v>
                </c:pt>
                <c:pt idx="6">
                  <c:v>83.122289436037008</c:v>
                </c:pt>
                <c:pt idx="7">
                  <c:v>85.311725979466289</c:v>
                </c:pt>
                <c:pt idx="8">
                  <c:v>87.437004496420798</c:v>
                </c:pt>
                <c:pt idx="9">
                  <c:v>89.200875865412897</c:v>
                </c:pt>
                <c:pt idx="10">
                  <c:v>90.938577133177375</c:v>
                </c:pt>
                <c:pt idx="11">
                  <c:v>92.145159807299251</c:v>
                </c:pt>
                <c:pt idx="12">
                  <c:v>93.271599403370431</c:v>
                </c:pt>
                <c:pt idx="13">
                  <c:v>94.218051920916722</c:v>
                </c:pt>
                <c:pt idx="14">
                  <c:v>94.888851872693962</c:v>
                </c:pt>
                <c:pt idx="15">
                  <c:v>95.549226443784093</c:v>
                </c:pt>
                <c:pt idx="16">
                  <c:v>96.180255486056041</c:v>
                </c:pt>
                <c:pt idx="17">
                  <c:v>96.795961287294588</c:v>
                </c:pt>
                <c:pt idx="18">
                  <c:v>97.376413869249703</c:v>
                </c:pt>
                <c:pt idx="19">
                  <c:v>97.896930134023293</c:v>
                </c:pt>
                <c:pt idx="20">
                  <c:v>98.388132112216923</c:v>
                </c:pt>
                <c:pt idx="21">
                  <c:v>98.712615594286632</c:v>
                </c:pt>
                <c:pt idx="22">
                  <c:v>98.999226729937391</c:v>
                </c:pt>
                <c:pt idx="23">
                  <c:v>99.272322155880346</c:v>
                </c:pt>
                <c:pt idx="24">
                  <c:v>99.473705712589762</c:v>
                </c:pt>
                <c:pt idx="25">
                  <c:v>99.646665085334732</c:v>
                </c:pt>
                <c:pt idx="26">
                  <c:v>99.781822541054225</c:v>
                </c:pt>
                <c:pt idx="27">
                  <c:v>99.916551315173507</c:v>
                </c:pt>
                <c:pt idx="28">
                  <c:v>99.999999999999986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45648"/>
        <c:axId val="840346192"/>
      </c:lineChart>
      <c:catAx>
        <c:axId val="8403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84034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34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8403456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27370891.180000007</c:v>
                </c:pt>
                <c:pt idx="1">
                  <c:v>730442823.23000014</c:v>
                </c:pt>
                <c:pt idx="2">
                  <c:v>1392804405.8900001</c:v>
                </c:pt>
                <c:pt idx="3">
                  <c:v>55215856.109999999</c:v>
                </c:pt>
                <c:pt idx="4">
                  <c:v>1571264925.5600004</c:v>
                </c:pt>
                <c:pt idx="5">
                  <c:v>16729242.539999999</c:v>
                </c:pt>
                <c:pt idx="6">
                  <c:v>46212469.109999999</c:v>
                </c:pt>
                <c:pt idx="7">
                  <c:v>1357869721.25</c:v>
                </c:pt>
                <c:pt idx="8">
                  <c:v>14618396.17</c:v>
                </c:pt>
                <c:pt idx="9">
                  <c:v>236999220.66</c:v>
                </c:pt>
                <c:pt idx="10">
                  <c:v>188416384.72999999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62272"/>
        <c:axId val="1113862816"/>
      </c:barChart>
      <c:catAx>
        <c:axId val="111386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2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22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4405378474"/>
          <c:y val="0.88489222938041845"/>
          <c:w val="0.21094648195713506"/>
          <c:h val="8.633062912590472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917760"/>
        <c:axId val="734920480"/>
      </c:lineChart>
      <c:catAx>
        <c:axId val="7349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492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92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4917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4816"/>
        <c:axId val="1112624272"/>
      </c:lineChart>
      <c:catAx>
        <c:axId val="1112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48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5360"/>
        <c:axId val="1112620464"/>
      </c:lineChart>
      <c:catAx>
        <c:axId val="11126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53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5904"/>
        <c:axId val="1112621008"/>
      </c:lineChart>
      <c:catAx>
        <c:axId val="11126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59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3728"/>
        <c:axId val="1112626448"/>
      </c:lineChart>
      <c:catAx>
        <c:axId val="11126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37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7536"/>
        <c:axId val="1112623184"/>
      </c:lineChart>
      <c:catAx>
        <c:axId val="111262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75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6992"/>
        <c:axId val="1112621552"/>
      </c:lineChart>
      <c:catAx>
        <c:axId val="11126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6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22096"/>
        <c:axId val="1112622640"/>
      </c:lineChart>
      <c:catAx>
        <c:axId val="11126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62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26220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57920"/>
        <c:axId val="1113861184"/>
      </c:lineChart>
      <c:catAx>
        <c:axId val="11138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79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68256"/>
        <c:axId val="1113865536"/>
      </c:lineChart>
      <c:catAx>
        <c:axId val="11138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82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60096"/>
        <c:axId val="1113864992"/>
      </c:barChart>
      <c:catAx>
        <c:axId val="1113860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4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00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1216941775.5800002</c:v>
                </c:pt>
                <c:pt idx="1">
                  <c:v>657759745.80999994</c:v>
                </c:pt>
                <c:pt idx="2">
                  <c:v>520587600.05000001</c:v>
                </c:pt>
                <c:pt idx="3">
                  <c:v>444595257.08999991</c:v>
                </c:pt>
                <c:pt idx="4">
                  <c:v>306548995.93000001</c:v>
                </c:pt>
                <c:pt idx="5">
                  <c:v>297445499.27000004</c:v>
                </c:pt>
                <c:pt idx="6">
                  <c:v>165737621.27000001</c:v>
                </c:pt>
                <c:pt idx="7">
                  <c:v>119338125.26000001</c:v>
                </c:pt>
                <c:pt idx="8">
                  <c:v>104366996.71000001</c:v>
                </c:pt>
                <c:pt idx="9">
                  <c:v>83033616.099999994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1715591238.0900002</c:v>
                </c:pt>
                <c:pt idx="1">
                  <c:v>862341748.62</c:v>
                </c:pt>
                <c:pt idx="2">
                  <c:v>666473194.92999995</c:v>
                </c:pt>
                <c:pt idx="3">
                  <c:v>542420514.92999995</c:v>
                </c:pt>
                <c:pt idx="4">
                  <c:v>390440897.47999996</c:v>
                </c:pt>
                <c:pt idx="5">
                  <c:v>341928818.84000003</c:v>
                </c:pt>
                <c:pt idx="6">
                  <c:v>167191996.67999998</c:v>
                </c:pt>
                <c:pt idx="7">
                  <c:v>123439213.60000001</c:v>
                </c:pt>
                <c:pt idx="8">
                  <c:v>119822019.77999999</c:v>
                </c:pt>
                <c:pt idx="9">
                  <c:v>99446085.950000003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3864448"/>
        <c:axId val="1113861728"/>
        <c:axId val="0"/>
      </c:bar3DChart>
      <c:catAx>
        <c:axId val="11138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4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1216941775.5800002</c:v>
                </c:pt>
                <c:pt idx="1">
                  <c:v>657759745.80999994</c:v>
                </c:pt>
                <c:pt idx="2">
                  <c:v>520587600.05000001</c:v>
                </c:pt>
                <c:pt idx="3">
                  <c:v>444595257.08999991</c:v>
                </c:pt>
                <c:pt idx="4">
                  <c:v>306548995.93000001</c:v>
                </c:pt>
                <c:pt idx="5">
                  <c:v>297445499.27000004</c:v>
                </c:pt>
                <c:pt idx="6">
                  <c:v>165737621.27000001</c:v>
                </c:pt>
                <c:pt idx="7">
                  <c:v>119338125.26000001</c:v>
                </c:pt>
                <c:pt idx="8">
                  <c:v>104366996.71000001</c:v>
                </c:pt>
                <c:pt idx="9">
                  <c:v>83033616.099999994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1715591238.0900002</c:v>
                </c:pt>
                <c:pt idx="1">
                  <c:v>862341748.62</c:v>
                </c:pt>
                <c:pt idx="2">
                  <c:v>666473194.92999995</c:v>
                </c:pt>
                <c:pt idx="3">
                  <c:v>542420514.92999995</c:v>
                </c:pt>
                <c:pt idx="4">
                  <c:v>390440897.47999996</c:v>
                </c:pt>
                <c:pt idx="5">
                  <c:v>341928818.84000003</c:v>
                </c:pt>
                <c:pt idx="6">
                  <c:v>167191996.67999998</c:v>
                </c:pt>
                <c:pt idx="7">
                  <c:v>123439213.60000001</c:v>
                </c:pt>
                <c:pt idx="8">
                  <c:v>119822019.77999999</c:v>
                </c:pt>
                <c:pt idx="9">
                  <c:v>99446085.950000003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3863904"/>
        <c:axId val="1113853568"/>
        <c:axId val="0"/>
      </c:bar3DChart>
      <c:catAx>
        <c:axId val="11138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3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872448"/>
        <c:axId val="1115868096"/>
        <c:axId val="0"/>
      </c:bar3DChart>
      <c:catAx>
        <c:axId val="11158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86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86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87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878432"/>
        <c:axId val="1115870816"/>
        <c:axId val="0"/>
      </c:bar3DChart>
      <c:catAx>
        <c:axId val="11158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8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8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5878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58464"/>
        <c:axId val="1113859008"/>
      </c:barChart>
      <c:catAx>
        <c:axId val="1113858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9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84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54656"/>
        <c:axId val="1113857376"/>
      </c:barChart>
      <c:catAx>
        <c:axId val="1113854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7376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46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66080"/>
        <c:axId val="1113853024"/>
      </c:barChart>
      <c:catAx>
        <c:axId val="111386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3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60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66624"/>
        <c:axId val="1113854112"/>
      </c:barChart>
      <c:catAx>
        <c:axId val="1113866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4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666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55200"/>
        <c:axId val="1113855744"/>
      </c:barChart>
      <c:catAx>
        <c:axId val="1113855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855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1138552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025760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025760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025760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025760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025761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025761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025761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025761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025761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025761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0257616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0257617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0257618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0257619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5025762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33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63</xdr:row>
      <xdr:rowOff>142875</xdr:rowOff>
    </xdr:to>
    <xdr:pic>
      <xdr:nvPicPr>
        <xdr:cNvPr id="4799533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1744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40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40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540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40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65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9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97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0971039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0971040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0971041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0971043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097104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0971045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0971046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0971047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0971048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0971049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0971050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0971051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0971052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0971053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40</xdr:row>
      <xdr:rowOff>142875</xdr:rowOff>
    </xdr:from>
    <xdr:to>
      <xdr:col>0</xdr:col>
      <xdr:colOff>1276350</xdr:colOff>
      <xdr:row>44</xdr:row>
      <xdr:rowOff>28575</xdr:rowOff>
    </xdr:to>
    <xdr:pic>
      <xdr:nvPicPr>
        <xdr:cNvPr id="5097105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715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3800771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18780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187807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187807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187807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187807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187807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187808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187808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187808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1878089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1878092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1878095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187809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187810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71</xdr:row>
      <xdr:rowOff>38100</xdr:rowOff>
    </xdr:to>
    <xdr:pic>
      <xdr:nvPicPr>
        <xdr:cNvPr id="5187810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B2" zoomScaleNormal="10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A3" s="184" t="s">
        <v>56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x14ac:dyDescent="0.2">
      <c r="A4" s="186" t="s">
        <v>164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2">
      <c r="A5" s="184" t="s">
        <v>114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5637944336.4299994</v>
      </c>
      <c r="D8" s="76">
        <f>SUM(D9:D46)</f>
        <v>27370891.180000007</v>
      </c>
      <c r="E8" s="76">
        <f t="shared" ref="E8:N8" si="0">SUM(E9:E46)</f>
        <v>730442823.23000014</v>
      </c>
      <c r="F8" s="76">
        <f t="shared" si="0"/>
        <v>1392804405.8900001</v>
      </c>
      <c r="G8" s="76">
        <f t="shared" si="0"/>
        <v>55215856.109999999</v>
      </c>
      <c r="H8" s="76">
        <f t="shared" si="0"/>
        <v>1571264925.5600004</v>
      </c>
      <c r="I8" s="76">
        <f t="shared" si="0"/>
        <v>16729242.539999999</v>
      </c>
      <c r="J8" s="76">
        <f t="shared" si="0"/>
        <v>46212469.109999999</v>
      </c>
      <c r="K8" s="76">
        <f t="shared" si="0"/>
        <v>1357869721.25</v>
      </c>
      <c r="L8" s="76">
        <f t="shared" si="0"/>
        <v>14618396.17</v>
      </c>
      <c r="M8" s="76">
        <f t="shared" si="0"/>
        <v>236999220.66</v>
      </c>
      <c r="N8" s="76">
        <f t="shared" si="0"/>
        <v>188416384.72999999</v>
      </c>
      <c r="O8" s="64">
        <f>SUM(O9:O46)</f>
        <v>99.999999999999986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1715591238.0900002</v>
      </c>
      <c r="D9" s="49">
        <v>5262503.09</v>
      </c>
      <c r="E9" s="49">
        <v>207423880.75999999</v>
      </c>
      <c r="F9" s="49">
        <v>267301578.67999998</v>
      </c>
      <c r="G9" s="49">
        <v>26589042.629999999</v>
      </c>
      <c r="H9" s="49">
        <v>913814953.99000001</v>
      </c>
      <c r="I9" s="49">
        <v>2057261.23</v>
      </c>
      <c r="J9" s="49">
        <v>24196180.649999999</v>
      </c>
      <c r="K9" s="49">
        <v>217757942.06</v>
      </c>
      <c r="L9" s="49">
        <v>0</v>
      </c>
      <c r="M9" s="49">
        <v>18846534.079999998</v>
      </c>
      <c r="N9" s="49">
        <v>32341360.919999998</v>
      </c>
      <c r="O9" s="60">
        <f>(C9/$C$8*100)</f>
        <v>30.429375242401363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862341748.62</v>
      </c>
      <c r="D10" s="49">
        <v>3859366.6</v>
      </c>
      <c r="E10" s="49">
        <v>29867524.34</v>
      </c>
      <c r="F10" s="49">
        <v>797164473.28999996</v>
      </c>
      <c r="G10" s="49">
        <v>2407746.92</v>
      </c>
      <c r="H10" s="49">
        <v>8658275.3399999999</v>
      </c>
      <c r="I10" s="49">
        <v>29631.07</v>
      </c>
      <c r="J10" s="49">
        <v>39789.53</v>
      </c>
      <c r="K10" s="49">
        <v>18305067.260000002</v>
      </c>
      <c r="L10" s="49">
        <v>0</v>
      </c>
      <c r="M10" s="49">
        <v>731507.38</v>
      </c>
      <c r="N10" s="49">
        <v>1278366.8899999999</v>
      </c>
      <c r="O10" s="60">
        <f t="shared" ref="O10:O46" si="2">(C10/$C$8*100)</f>
        <v>15.295322145128576</v>
      </c>
    </row>
    <row r="11" spans="1:15" ht="15.95" customHeight="1" x14ac:dyDescent="0.2">
      <c r="A11" s="47">
        <v>3</v>
      </c>
      <c r="B11" s="52" t="s">
        <v>123</v>
      </c>
      <c r="C11" s="76">
        <f t="shared" si="1"/>
        <v>666473194.92999995</v>
      </c>
      <c r="D11" s="49">
        <v>2501329.7200000002</v>
      </c>
      <c r="E11" s="49">
        <v>96804718.980000004</v>
      </c>
      <c r="F11" s="49">
        <v>14993522.119999999</v>
      </c>
      <c r="G11" s="49">
        <v>2698930.63</v>
      </c>
      <c r="H11" s="49">
        <v>173862924.75</v>
      </c>
      <c r="I11" s="49">
        <v>4455410.17</v>
      </c>
      <c r="J11" s="49">
        <v>4753926.91</v>
      </c>
      <c r="K11" s="49">
        <v>195698132.09</v>
      </c>
      <c r="L11" s="49">
        <v>0</v>
      </c>
      <c r="M11" s="49">
        <v>145105846.66</v>
      </c>
      <c r="N11" s="49">
        <v>25598452.899999999</v>
      </c>
      <c r="O11" s="60">
        <f t="shared" si="2"/>
        <v>11.82120920604933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542420514.92999995</v>
      </c>
      <c r="D12" s="49">
        <v>3943029.69</v>
      </c>
      <c r="E12" s="49">
        <v>122909801.09</v>
      </c>
      <c r="F12" s="49">
        <v>21322045.48</v>
      </c>
      <c r="G12" s="49">
        <v>11191868.140000001</v>
      </c>
      <c r="H12" s="49">
        <v>165701946.94</v>
      </c>
      <c r="I12" s="49">
        <v>570595.4</v>
      </c>
      <c r="J12" s="49">
        <v>2263569.69</v>
      </c>
      <c r="K12" s="49">
        <v>199102083.20000002</v>
      </c>
      <c r="L12" s="49">
        <v>0</v>
      </c>
      <c r="M12" s="49">
        <v>3533773.76</v>
      </c>
      <c r="N12" s="49">
        <v>11881801.540000001</v>
      </c>
      <c r="O12" s="60">
        <f t="shared" si="2"/>
        <v>9.6208916328795446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390440897.48000002</v>
      </c>
      <c r="D13" s="49">
        <v>331090.48</v>
      </c>
      <c r="E13" s="49">
        <v>17810432.870000001</v>
      </c>
      <c r="F13" s="49">
        <v>54561335.359999999</v>
      </c>
      <c r="G13" s="49">
        <v>1933197.31</v>
      </c>
      <c r="H13" s="49">
        <v>124021107.34</v>
      </c>
      <c r="I13" s="49">
        <v>1076408.46</v>
      </c>
      <c r="J13" s="49">
        <v>7518190.1500000004</v>
      </c>
      <c r="K13" s="49">
        <v>125263475.18000001</v>
      </c>
      <c r="L13" s="49">
        <v>0</v>
      </c>
      <c r="M13" s="49">
        <v>13656652.15</v>
      </c>
      <c r="N13" s="49">
        <v>44269008.18</v>
      </c>
      <c r="O13" s="60">
        <f t="shared" si="2"/>
        <v>6.9252350534420302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341928818.83999997</v>
      </c>
      <c r="D14" s="49">
        <v>1093641.69</v>
      </c>
      <c r="E14" s="49">
        <v>11421568.940000001</v>
      </c>
      <c r="F14" s="49">
        <v>12710919.92</v>
      </c>
      <c r="G14" s="49">
        <v>6346181.8999999994</v>
      </c>
      <c r="H14" s="49">
        <v>127684381.57000001</v>
      </c>
      <c r="I14" s="49">
        <v>2706383.6</v>
      </c>
      <c r="J14" s="49">
        <v>3906547.12</v>
      </c>
      <c r="K14" s="49">
        <v>123180655.52</v>
      </c>
      <c r="L14" s="49">
        <v>0</v>
      </c>
      <c r="M14" s="49">
        <v>9452166.4000000004</v>
      </c>
      <c r="N14" s="49">
        <v>43426372.18</v>
      </c>
      <c r="O14" s="60">
        <f t="shared" si="2"/>
        <v>6.0647781963827017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167191996.68000001</v>
      </c>
      <c r="D15" s="49">
        <v>5700747.3899999997</v>
      </c>
      <c r="E15" s="49">
        <v>306691.46999999997</v>
      </c>
      <c r="F15" s="49">
        <v>161184557.81999999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2.9654779597534584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123439213.60000001</v>
      </c>
      <c r="D16" s="49">
        <v>0</v>
      </c>
      <c r="E16" s="49">
        <v>106306739.32000001</v>
      </c>
      <c r="F16" s="49">
        <v>0</v>
      </c>
      <c r="G16" s="49">
        <v>802920.39</v>
      </c>
      <c r="H16" s="49">
        <v>11510846.970000001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4818706.92</v>
      </c>
      <c r="O16" s="60">
        <f t="shared" si="2"/>
        <v>2.1894365434292831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119822019.77999999</v>
      </c>
      <c r="D17" s="49">
        <v>5392.03</v>
      </c>
      <c r="E17" s="49">
        <v>80916738.519999996</v>
      </c>
      <c r="F17" s="49">
        <v>13971.02</v>
      </c>
      <c r="G17" s="49">
        <v>33987.61</v>
      </c>
      <c r="H17" s="49">
        <v>5466043.6600000001</v>
      </c>
      <c r="I17" s="49">
        <v>4100643.28</v>
      </c>
      <c r="J17" s="49">
        <v>255601.78</v>
      </c>
      <c r="K17" s="49">
        <v>20926330.030000001</v>
      </c>
      <c r="L17" s="49">
        <v>0</v>
      </c>
      <c r="M17" s="49">
        <v>3161399.61</v>
      </c>
      <c r="N17" s="49">
        <v>4941912.24</v>
      </c>
      <c r="O17" s="60">
        <f t="shared" si="2"/>
        <v>2.1252785169545048</v>
      </c>
    </row>
    <row r="18" spans="1:15" ht="15.95" customHeight="1" x14ac:dyDescent="0.2">
      <c r="A18" s="47">
        <v>10</v>
      </c>
      <c r="B18" s="52" t="s">
        <v>78</v>
      </c>
      <c r="C18" s="76">
        <f t="shared" si="1"/>
        <v>99446085.950000003</v>
      </c>
      <c r="D18" s="49">
        <v>0</v>
      </c>
      <c r="E18" s="49">
        <v>68926.240000000005</v>
      </c>
      <c r="F18" s="49">
        <v>0</v>
      </c>
      <c r="G18" s="49">
        <v>698.84</v>
      </c>
      <c r="H18" s="49">
        <v>369981.65</v>
      </c>
      <c r="I18" s="49">
        <v>71561.53</v>
      </c>
      <c r="J18" s="49">
        <v>2251034.9300000002</v>
      </c>
      <c r="K18" s="49">
        <v>95465518.420000002</v>
      </c>
      <c r="L18" s="49">
        <v>0</v>
      </c>
      <c r="M18" s="49">
        <v>1034226.5</v>
      </c>
      <c r="N18" s="49">
        <v>184137.84</v>
      </c>
      <c r="O18" s="60">
        <f t="shared" si="2"/>
        <v>1.7638713689920931</v>
      </c>
    </row>
    <row r="19" spans="1:15" ht="15.95" customHeight="1" x14ac:dyDescent="0.2">
      <c r="A19" s="47">
        <v>11</v>
      </c>
      <c r="B19" s="52" t="s">
        <v>94</v>
      </c>
      <c r="C19" s="76">
        <f t="shared" si="1"/>
        <v>97970630.209999993</v>
      </c>
      <c r="D19" s="49">
        <v>0</v>
      </c>
      <c r="E19" s="49">
        <v>147995.39000000001</v>
      </c>
      <c r="F19" s="49">
        <v>0</v>
      </c>
      <c r="G19" s="49">
        <v>0</v>
      </c>
      <c r="H19" s="49">
        <v>6788404.6100000003</v>
      </c>
      <c r="I19" s="49">
        <v>385977.35</v>
      </c>
      <c r="J19" s="49">
        <v>76441.430000000008</v>
      </c>
      <c r="K19" s="49">
        <v>86121561.780000001</v>
      </c>
      <c r="L19" s="49">
        <v>0</v>
      </c>
      <c r="M19" s="49">
        <v>994260.91</v>
      </c>
      <c r="N19" s="49">
        <v>3455988.7399999998</v>
      </c>
      <c r="O19" s="60">
        <f t="shared" si="2"/>
        <v>1.7377012677644834</v>
      </c>
    </row>
    <row r="20" spans="1:15" ht="15.95" customHeight="1" x14ac:dyDescent="0.2">
      <c r="A20" s="47">
        <v>12</v>
      </c>
      <c r="B20" s="52" t="s">
        <v>102</v>
      </c>
      <c r="C20" s="76">
        <f t="shared" si="1"/>
        <v>68026459.540000007</v>
      </c>
      <c r="D20" s="49">
        <v>4312835.4800000004</v>
      </c>
      <c r="E20" s="49">
        <v>16875.310000000001</v>
      </c>
      <c r="F20" s="49">
        <v>0</v>
      </c>
      <c r="G20" s="49">
        <v>3750</v>
      </c>
      <c r="H20" s="49">
        <v>242464.79</v>
      </c>
      <c r="I20" s="49">
        <v>27293.1</v>
      </c>
      <c r="J20" s="49">
        <v>6297.42</v>
      </c>
      <c r="K20" s="49">
        <v>38014014.039999999</v>
      </c>
      <c r="L20" s="49">
        <v>0</v>
      </c>
      <c r="M20" s="49">
        <v>20627681.530000001</v>
      </c>
      <c r="N20" s="49">
        <v>4775247.87</v>
      </c>
      <c r="O20" s="60">
        <f t="shared" si="2"/>
        <v>1.206582674121877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63508037.410000004</v>
      </c>
      <c r="D21" s="49">
        <v>0</v>
      </c>
      <c r="E21" s="49">
        <v>23540.09</v>
      </c>
      <c r="F21" s="49">
        <v>0</v>
      </c>
      <c r="G21" s="49">
        <v>0</v>
      </c>
      <c r="H21" s="49">
        <v>158200.74</v>
      </c>
      <c r="I21" s="49">
        <v>4000</v>
      </c>
      <c r="J21" s="49">
        <v>295970.65999999997</v>
      </c>
      <c r="K21" s="49">
        <v>56099948.380000003</v>
      </c>
      <c r="L21" s="49">
        <v>0</v>
      </c>
      <c r="M21" s="49">
        <v>6796182.6299999999</v>
      </c>
      <c r="N21" s="49">
        <v>130194.91</v>
      </c>
      <c r="O21" s="60">
        <f t="shared" si="2"/>
        <v>1.1264395960711791</v>
      </c>
    </row>
    <row r="22" spans="1:15" ht="15.95" customHeight="1" x14ac:dyDescent="0.2">
      <c r="A22" s="47">
        <v>14</v>
      </c>
      <c r="B22" s="51" t="s">
        <v>116</v>
      </c>
      <c r="C22" s="76">
        <f t="shared" si="1"/>
        <v>53360466.109999999</v>
      </c>
      <c r="D22" s="49">
        <v>7914.71</v>
      </c>
      <c r="E22" s="49">
        <v>184342.59</v>
      </c>
      <c r="F22" s="49">
        <v>-839649.85</v>
      </c>
      <c r="G22" s="49">
        <v>90630</v>
      </c>
      <c r="H22" s="49">
        <v>470708.03</v>
      </c>
      <c r="I22" s="49">
        <v>223794.83</v>
      </c>
      <c r="J22" s="49">
        <v>11792.38</v>
      </c>
      <c r="K22" s="49">
        <v>52191682.759999998</v>
      </c>
      <c r="L22" s="49">
        <v>0</v>
      </c>
      <c r="M22" s="49">
        <v>178664.06</v>
      </c>
      <c r="N22" s="49">
        <v>840586.6</v>
      </c>
      <c r="O22" s="60">
        <f t="shared" si="2"/>
        <v>0.94645251754628645</v>
      </c>
    </row>
    <row r="23" spans="1:15" ht="15.95" customHeight="1" x14ac:dyDescent="0.2">
      <c r="A23" s="47">
        <v>15</v>
      </c>
      <c r="B23" s="52" t="s">
        <v>80</v>
      </c>
      <c r="C23" s="76">
        <f t="shared" si="1"/>
        <v>37819327.890000001</v>
      </c>
      <c r="D23" s="49">
        <v>0</v>
      </c>
      <c r="E23" s="49">
        <v>2267517.71</v>
      </c>
      <c r="F23" s="49">
        <v>0</v>
      </c>
      <c r="G23" s="49">
        <v>0</v>
      </c>
      <c r="H23" s="49">
        <v>6285890.6900000004</v>
      </c>
      <c r="I23" s="49">
        <v>443453.64</v>
      </c>
      <c r="J23" s="49">
        <v>1447.33</v>
      </c>
      <c r="K23" s="49">
        <v>21840623.98</v>
      </c>
      <c r="L23" s="49">
        <v>0</v>
      </c>
      <c r="M23" s="49">
        <v>1931696.9</v>
      </c>
      <c r="N23" s="49">
        <v>5048697.6399999997</v>
      </c>
      <c r="O23" s="60">
        <f t="shared" si="2"/>
        <v>0.67079995177723872</v>
      </c>
    </row>
    <row r="24" spans="1:15" ht="15.95" customHeight="1" x14ac:dyDescent="0.2">
      <c r="A24" s="47">
        <v>16</v>
      </c>
      <c r="B24" s="52" t="s">
        <v>115</v>
      </c>
      <c r="C24" s="76">
        <f t="shared" si="1"/>
        <v>37231550.729999997</v>
      </c>
      <c r="D24" s="78">
        <v>29835.19</v>
      </c>
      <c r="E24" s="78">
        <v>1449104.69</v>
      </c>
      <c r="F24" s="78">
        <v>0</v>
      </c>
      <c r="G24" s="78">
        <v>3088462.07</v>
      </c>
      <c r="H24" s="78">
        <v>12690335.76</v>
      </c>
      <c r="I24" s="78">
        <v>-19838.75</v>
      </c>
      <c r="J24" s="78">
        <v>413465.5</v>
      </c>
      <c r="K24" s="78">
        <v>17614804.699999999</v>
      </c>
      <c r="L24" s="78">
        <v>0</v>
      </c>
      <c r="M24" s="78">
        <v>1008919.26</v>
      </c>
      <c r="N24" s="78">
        <v>956462.31</v>
      </c>
      <c r="O24" s="60">
        <f t="shared" si="2"/>
        <v>0.66037457109013198</v>
      </c>
    </row>
    <row r="25" spans="1:15" ht="15.95" customHeight="1" x14ac:dyDescent="0.2">
      <c r="A25" s="47">
        <v>17</v>
      </c>
      <c r="B25" s="52" t="s">
        <v>101</v>
      </c>
      <c r="C25" s="76">
        <f t="shared" si="1"/>
        <v>35577066.149999999</v>
      </c>
      <c r="D25" s="49">
        <v>0</v>
      </c>
      <c r="E25" s="49">
        <v>4187528.41</v>
      </c>
      <c r="F25" s="49">
        <v>31389537.739999998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60">
        <f t="shared" si="2"/>
        <v>0.63102904227195222</v>
      </c>
    </row>
    <row r="26" spans="1:15" ht="15.95" customHeight="1" x14ac:dyDescent="0.2">
      <c r="A26" s="47">
        <v>18</v>
      </c>
      <c r="B26" s="52" t="s">
        <v>81</v>
      </c>
      <c r="C26" s="76">
        <f t="shared" si="1"/>
        <v>34713150.350000001</v>
      </c>
      <c r="D26" s="49">
        <v>0</v>
      </c>
      <c r="E26" s="49">
        <v>12255642.369999999</v>
      </c>
      <c r="F26" s="49">
        <v>0</v>
      </c>
      <c r="G26" s="49">
        <v>0</v>
      </c>
      <c r="H26" s="49">
        <v>5211240.63</v>
      </c>
      <c r="I26" s="49">
        <v>0</v>
      </c>
      <c r="J26" s="49">
        <v>11496.53</v>
      </c>
      <c r="K26" s="49">
        <v>14705684.51</v>
      </c>
      <c r="L26" s="49">
        <v>0</v>
      </c>
      <c r="M26" s="49">
        <v>1426220.84</v>
      </c>
      <c r="N26" s="49">
        <v>1102865.47</v>
      </c>
      <c r="O26" s="60">
        <f t="shared" si="2"/>
        <v>0.61570580123855401</v>
      </c>
    </row>
    <row r="27" spans="1:15" ht="15.95" customHeight="1" x14ac:dyDescent="0.2">
      <c r="A27" s="47">
        <v>19</v>
      </c>
      <c r="B27" s="51" t="s">
        <v>110</v>
      </c>
      <c r="C27" s="76">
        <f t="shared" si="1"/>
        <v>32725593.469999999</v>
      </c>
      <c r="D27" s="49">
        <v>0</v>
      </c>
      <c r="E27" s="49">
        <v>0</v>
      </c>
      <c r="F27" s="49">
        <v>32725593.469999999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60">
        <f t="shared" si="2"/>
        <v>0.58045258195511307</v>
      </c>
    </row>
    <row r="28" spans="1:15" ht="15.95" customHeight="1" x14ac:dyDescent="0.2">
      <c r="A28" s="47">
        <v>20</v>
      </c>
      <c r="B28" s="52" t="s">
        <v>111</v>
      </c>
      <c r="C28" s="76">
        <f t="shared" si="1"/>
        <v>29346417.270000003</v>
      </c>
      <c r="D28" s="49">
        <v>0</v>
      </c>
      <c r="E28" s="49">
        <v>27084779.530000001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2261637.7400000002</v>
      </c>
      <c r="N28" s="49">
        <v>0</v>
      </c>
      <c r="O28" s="60">
        <f t="shared" si="2"/>
        <v>0.52051626477359714</v>
      </c>
    </row>
    <row r="29" spans="1:15" ht="15.95" customHeight="1" x14ac:dyDescent="0.2">
      <c r="A29" s="47">
        <v>21</v>
      </c>
      <c r="B29" s="52" t="s">
        <v>83</v>
      </c>
      <c r="C29" s="76">
        <f t="shared" si="1"/>
        <v>27693694.109999999</v>
      </c>
      <c r="D29" s="49">
        <v>0</v>
      </c>
      <c r="E29" s="49">
        <v>0</v>
      </c>
      <c r="F29" s="49">
        <v>0</v>
      </c>
      <c r="G29" s="49">
        <v>0</v>
      </c>
      <c r="H29" s="49">
        <v>8888.4</v>
      </c>
      <c r="I29" s="49">
        <v>0</v>
      </c>
      <c r="J29" s="49">
        <v>0</v>
      </c>
      <c r="K29" s="49">
        <v>27684805.710000001</v>
      </c>
      <c r="L29" s="49">
        <v>0</v>
      </c>
      <c r="M29" s="49">
        <v>0</v>
      </c>
      <c r="N29" s="49">
        <v>0</v>
      </c>
      <c r="O29" s="60">
        <f t="shared" si="2"/>
        <v>0.49120197819363204</v>
      </c>
    </row>
    <row r="30" spans="1:15" ht="15.95" customHeight="1" x14ac:dyDescent="0.2">
      <c r="A30" s="47">
        <v>22</v>
      </c>
      <c r="B30" s="52" t="s">
        <v>120</v>
      </c>
      <c r="C30" s="76">
        <f t="shared" si="1"/>
        <v>18294198.100000001</v>
      </c>
      <c r="D30" s="49">
        <v>0</v>
      </c>
      <c r="E30" s="49">
        <v>135474.35999999999</v>
      </c>
      <c r="F30" s="49">
        <v>72546.17</v>
      </c>
      <c r="G30" s="49">
        <v>0</v>
      </c>
      <c r="H30" s="49">
        <v>678970.22</v>
      </c>
      <c r="I30" s="49">
        <v>91020.24</v>
      </c>
      <c r="J30" s="49">
        <v>50687.49</v>
      </c>
      <c r="K30" s="49">
        <v>15742023.020000001</v>
      </c>
      <c r="L30" s="49">
        <v>0</v>
      </c>
      <c r="M30" s="49">
        <v>325157.65999999997</v>
      </c>
      <c r="N30" s="49">
        <v>1198318.94</v>
      </c>
      <c r="O30" s="60">
        <f t="shared" si="2"/>
        <v>0.32448348206970884</v>
      </c>
    </row>
    <row r="31" spans="1:15" ht="15.95" customHeight="1" x14ac:dyDescent="0.2">
      <c r="A31" s="47">
        <v>23</v>
      </c>
      <c r="B31" s="52" t="s">
        <v>125</v>
      </c>
      <c r="C31" s="76">
        <f t="shared" si="1"/>
        <v>16158976.290000001</v>
      </c>
      <c r="D31" s="49">
        <v>0</v>
      </c>
      <c r="E31" s="49">
        <v>319030.34000000003</v>
      </c>
      <c r="F31" s="49">
        <v>197673</v>
      </c>
      <c r="G31" s="49">
        <v>2650</v>
      </c>
      <c r="H31" s="49">
        <v>670498.16</v>
      </c>
      <c r="I31" s="49">
        <v>29051.8</v>
      </c>
      <c r="J31" s="49">
        <v>65238.91</v>
      </c>
      <c r="K31" s="49">
        <v>9307820.8900000006</v>
      </c>
      <c r="L31" s="49">
        <v>0</v>
      </c>
      <c r="M31" s="49">
        <v>5385872.5999999996</v>
      </c>
      <c r="N31" s="49">
        <v>181140.59</v>
      </c>
      <c r="O31" s="60">
        <f t="shared" si="2"/>
        <v>0.28661113565076485</v>
      </c>
    </row>
    <row r="32" spans="1:15" ht="15.95" customHeight="1" x14ac:dyDescent="0.2">
      <c r="A32" s="47">
        <v>24</v>
      </c>
      <c r="B32" s="52" t="s">
        <v>104</v>
      </c>
      <c r="C32" s="76">
        <f t="shared" si="1"/>
        <v>15396968.1</v>
      </c>
      <c r="D32" s="49">
        <v>0</v>
      </c>
      <c r="E32" s="49">
        <v>737175.6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14618396.17</v>
      </c>
      <c r="M32" s="49">
        <v>0</v>
      </c>
      <c r="N32" s="49">
        <v>41396.33</v>
      </c>
      <c r="O32" s="60">
        <f t="shared" si="2"/>
        <v>0.27309542594295122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11353892.83</v>
      </c>
      <c r="D33" s="49">
        <v>0</v>
      </c>
      <c r="E33" s="49">
        <v>7751367.5899999999</v>
      </c>
      <c r="F33" s="49">
        <v>0</v>
      </c>
      <c r="G33" s="49">
        <v>0</v>
      </c>
      <c r="H33" s="49">
        <v>3327055.18</v>
      </c>
      <c r="I33" s="49">
        <v>-1423.28</v>
      </c>
      <c r="J33" s="49">
        <v>5172.42</v>
      </c>
      <c r="K33" s="49">
        <v>0</v>
      </c>
      <c r="L33" s="49">
        <v>0</v>
      </c>
      <c r="M33" s="49">
        <v>3452.91</v>
      </c>
      <c r="N33" s="49">
        <v>268268.01</v>
      </c>
      <c r="O33" s="60">
        <f t="shared" si="2"/>
        <v>0.20138355670941926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9751353.1599999983</v>
      </c>
      <c r="D34" s="49">
        <v>65326.1</v>
      </c>
      <c r="E34" s="49">
        <v>45426.720000000001</v>
      </c>
      <c r="F34" s="49">
        <v>0</v>
      </c>
      <c r="G34" s="49">
        <v>25789.67</v>
      </c>
      <c r="H34" s="49">
        <v>3089242.99</v>
      </c>
      <c r="I34" s="49">
        <v>349181.03</v>
      </c>
      <c r="J34" s="49">
        <v>51557.86</v>
      </c>
      <c r="K34" s="49">
        <v>5449302.5499999998</v>
      </c>
      <c r="L34" s="49">
        <v>0</v>
      </c>
      <c r="M34" s="49">
        <v>127389.29</v>
      </c>
      <c r="N34" s="49">
        <v>548136.94999999995</v>
      </c>
      <c r="O34" s="79">
        <f t="shared" si="2"/>
        <v>0.17295937274497195</v>
      </c>
    </row>
    <row r="35" spans="1:15" ht="15.95" customHeight="1" x14ac:dyDescent="0.2">
      <c r="A35" s="47">
        <v>27</v>
      </c>
      <c r="B35" s="52" t="s">
        <v>82</v>
      </c>
      <c r="C35" s="76">
        <f t="shared" si="1"/>
        <v>7620102.1200000001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7620102.1200000001</v>
      </c>
      <c r="L35" s="49">
        <v>0</v>
      </c>
      <c r="M35" s="49">
        <v>0</v>
      </c>
      <c r="N35" s="49">
        <v>0</v>
      </c>
      <c r="O35" s="60">
        <f t="shared" si="2"/>
        <v>0.13515745571949228</v>
      </c>
    </row>
    <row r="36" spans="1:15" ht="15.95" customHeight="1" x14ac:dyDescent="0.2">
      <c r="A36" s="47">
        <v>28</v>
      </c>
      <c r="B36" s="52" t="s">
        <v>93</v>
      </c>
      <c r="C36" s="76">
        <f t="shared" si="1"/>
        <v>7595933.2899999991</v>
      </c>
      <c r="D36" s="49">
        <v>257879.01</v>
      </c>
      <c r="E36" s="49">
        <v>0</v>
      </c>
      <c r="F36" s="49">
        <v>6301.67</v>
      </c>
      <c r="G36" s="49">
        <v>0</v>
      </c>
      <c r="H36" s="49">
        <v>0</v>
      </c>
      <c r="I36" s="49">
        <v>0</v>
      </c>
      <c r="J36" s="49">
        <v>0</v>
      </c>
      <c r="K36" s="49">
        <v>6688226.75</v>
      </c>
      <c r="L36" s="49">
        <v>0</v>
      </c>
      <c r="M36" s="49">
        <v>231543.1</v>
      </c>
      <c r="N36" s="49">
        <v>411982.76</v>
      </c>
      <c r="O36" s="60">
        <f t="shared" si="2"/>
        <v>0.1347287741192886</v>
      </c>
    </row>
    <row r="37" spans="1:15" ht="15.95" customHeight="1" x14ac:dyDescent="0.2">
      <c r="A37" s="47">
        <v>29</v>
      </c>
      <c r="B37" s="52" t="s">
        <v>124</v>
      </c>
      <c r="C37" s="76">
        <f t="shared" si="1"/>
        <v>4704790.4000000004</v>
      </c>
      <c r="D37" s="49">
        <v>0</v>
      </c>
      <c r="E37" s="49">
        <v>0</v>
      </c>
      <c r="F37" s="49">
        <v>0</v>
      </c>
      <c r="G37" s="49">
        <v>0</v>
      </c>
      <c r="H37" s="49">
        <v>552563.15</v>
      </c>
      <c r="I37" s="49">
        <v>128837.84</v>
      </c>
      <c r="J37" s="49">
        <v>38060.42</v>
      </c>
      <c r="K37" s="49">
        <v>3089916.3</v>
      </c>
      <c r="L37" s="49">
        <v>0</v>
      </c>
      <c r="M37" s="49">
        <v>178434.69</v>
      </c>
      <c r="N37" s="49">
        <v>716978</v>
      </c>
      <c r="O37" s="60">
        <f t="shared" si="2"/>
        <v>8.3448684826482683E-2</v>
      </c>
    </row>
    <row r="38" spans="1:15" ht="15.95" customHeight="1" x14ac:dyDescent="0.2">
      <c r="A38" s="47">
        <v>30</v>
      </c>
      <c r="B38" s="52" t="s">
        <v>89</v>
      </c>
      <c r="C38" s="76">
        <f t="shared" si="1"/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60">
        <f t="shared" si="2"/>
        <v>0</v>
      </c>
    </row>
    <row r="39" spans="1:15" ht="15.95" customHeight="1" x14ac:dyDescent="0.2">
      <c r="A39" s="47">
        <v>31</v>
      </c>
      <c r="B39" s="52" t="s">
        <v>85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84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customHeight="1" x14ac:dyDescent="0.3">
      <c r="A67" s="183" t="s">
        <v>42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</row>
    <row r="68" spans="1:15" ht="12.75" customHeight="1" x14ac:dyDescent="0.2">
      <c r="A68" s="184" t="s">
        <v>56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</row>
    <row r="69" spans="1:15" ht="12.75" customHeight="1" x14ac:dyDescent="0.2">
      <c r="A69" s="186" t="s">
        <v>138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</row>
    <row r="70" spans="1:15" ht="12.75" customHeight="1" x14ac:dyDescent="0.2">
      <c r="A70" s="184" t="s">
        <v>114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customHeight="1" x14ac:dyDescent="0.2">
      <c r="A72" s="158" t="s">
        <v>32</v>
      </c>
      <c r="B72" s="80" t="s">
        <v>109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113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customHeight="1" x14ac:dyDescent="0.2">
      <c r="A73" s="75"/>
      <c r="B73" s="75" t="s">
        <v>21</v>
      </c>
      <c r="C73" s="87">
        <f>SUM(C74:C111)</f>
        <v>5637944336.4299994</v>
      </c>
      <c r="D73" s="87">
        <f t="shared" ref="D73:O73" si="3">SUM(D74:D111)</f>
        <v>27370891.180000007</v>
      </c>
      <c r="E73" s="87">
        <f t="shared" si="3"/>
        <v>730442823.23000014</v>
      </c>
      <c r="F73" s="87">
        <f t="shared" si="3"/>
        <v>1392804405.8900001</v>
      </c>
      <c r="G73" s="87">
        <f t="shared" si="3"/>
        <v>55215856.109999999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1357869721.25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188416384.72999999</v>
      </c>
      <c r="O73" s="64">
        <f t="shared" si="3"/>
        <v>99.999999999999986</v>
      </c>
    </row>
    <row r="74" spans="1:15" ht="15.95" customHeight="1" x14ac:dyDescent="0.2">
      <c r="A74" s="47">
        <v>1</v>
      </c>
      <c r="B74" s="103" t="s">
        <v>91</v>
      </c>
      <c r="C74" s="63">
        <f t="shared" ref="C74:C111" si="4">SUM(D74:N74)</f>
        <v>1715591238.0900002</v>
      </c>
      <c r="D74" s="48">
        <v>5262503.09</v>
      </c>
      <c r="E74" s="48">
        <v>207423880.75999999</v>
      </c>
      <c r="F74" s="48">
        <v>267301578.67999998</v>
      </c>
      <c r="G74" s="48">
        <v>26589042.629999999</v>
      </c>
      <c r="H74" s="48">
        <v>913814953.99000001</v>
      </c>
      <c r="I74" s="48">
        <v>2057261.23</v>
      </c>
      <c r="J74" s="48">
        <v>24196180.649999999</v>
      </c>
      <c r="K74" s="48">
        <v>217757942.06</v>
      </c>
      <c r="L74" s="48">
        <v>0</v>
      </c>
      <c r="M74" s="48">
        <v>18846534.079999998</v>
      </c>
      <c r="N74" s="48">
        <v>32341360.919999998</v>
      </c>
      <c r="O74" s="60">
        <f>(C74/$C$73*100)</f>
        <v>30.429375242401363</v>
      </c>
    </row>
    <row r="75" spans="1:15" ht="15.95" customHeight="1" x14ac:dyDescent="0.2">
      <c r="A75" s="47">
        <v>2</v>
      </c>
      <c r="B75" s="52" t="s">
        <v>117</v>
      </c>
      <c r="C75" s="63">
        <f t="shared" si="4"/>
        <v>862341748.62</v>
      </c>
      <c r="D75" s="48">
        <v>3859366.6</v>
      </c>
      <c r="E75" s="48">
        <v>29867524.34</v>
      </c>
      <c r="F75" s="48">
        <v>797164473.28999996</v>
      </c>
      <c r="G75" s="48">
        <v>2407746.92</v>
      </c>
      <c r="H75" s="48">
        <v>8658275.3399999999</v>
      </c>
      <c r="I75" s="48">
        <v>29631.07</v>
      </c>
      <c r="J75" s="48">
        <v>39789.53</v>
      </c>
      <c r="K75" s="48">
        <v>18305067.260000002</v>
      </c>
      <c r="L75" s="48">
        <v>0</v>
      </c>
      <c r="M75" s="48">
        <v>731507.38</v>
      </c>
      <c r="N75" s="48">
        <v>1278366.8899999999</v>
      </c>
      <c r="O75" s="60">
        <f t="shared" ref="O75:O111" si="5">(C75/$C$73*100)</f>
        <v>15.295322145128576</v>
      </c>
    </row>
    <row r="76" spans="1:15" ht="15.95" customHeight="1" x14ac:dyDescent="0.2">
      <c r="A76" s="47">
        <v>3</v>
      </c>
      <c r="B76" s="52" t="s">
        <v>123</v>
      </c>
      <c r="C76" s="63">
        <f t="shared" si="4"/>
        <v>666473194.92999995</v>
      </c>
      <c r="D76" s="48">
        <v>2501329.7200000002</v>
      </c>
      <c r="E76" s="48">
        <v>96804718.980000004</v>
      </c>
      <c r="F76" s="48">
        <v>14993522.119999999</v>
      </c>
      <c r="G76" s="48">
        <v>2698930.63</v>
      </c>
      <c r="H76" s="48">
        <v>173862924.75</v>
      </c>
      <c r="I76" s="48">
        <v>4455410.17</v>
      </c>
      <c r="J76" s="48">
        <v>4753926.91</v>
      </c>
      <c r="K76" s="48">
        <v>195698132.09</v>
      </c>
      <c r="L76" s="48">
        <v>0</v>
      </c>
      <c r="M76" s="48">
        <v>145105846.66</v>
      </c>
      <c r="N76" s="48">
        <v>25598452.899999999</v>
      </c>
      <c r="O76" s="60">
        <f t="shared" si="5"/>
        <v>11.82120920604933</v>
      </c>
    </row>
    <row r="77" spans="1:15" ht="15.95" customHeight="1" x14ac:dyDescent="0.2">
      <c r="A77" s="47">
        <v>4</v>
      </c>
      <c r="B77" s="52" t="s">
        <v>100</v>
      </c>
      <c r="C77" s="63">
        <f t="shared" si="4"/>
        <v>542420514.92999995</v>
      </c>
      <c r="D77" s="48">
        <v>3943029.69</v>
      </c>
      <c r="E77" s="48">
        <v>122909801.09</v>
      </c>
      <c r="F77" s="48">
        <v>21322045.48</v>
      </c>
      <c r="G77" s="48">
        <v>11191868.140000001</v>
      </c>
      <c r="H77" s="48">
        <v>165701946.94</v>
      </c>
      <c r="I77" s="48">
        <v>570595.4</v>
      </c>
      <c r="J77" s="48">
        <v>2263569.69</v>
      </c>
      <c r="K77" s="48">
        <v>199102083.20000002</v>
      </c>
      <c r="L77" s="48">
        <v>0</v>
      </c>
      <c r="M77" s="48">
        <v>3533773.76</v>
      </c>
      <c r="N77" s="48">
        <v>11881801.540000001</v>
      </c>
      <c r="O77" s="60">
        <f t="shared" si="5"/>
        <v>9.6208916328795446</v>
      </c>
    </row>
    <row r="78" spans="1:15" ht="15.95" customHeight="1" x14ac:dyDescent="0.2">
      <c r="A78" s="47">
        <v>5</v>
      </c>
      <c r="B78" s="52" t="s">
        <v>92</v>
      </c>
      <c r="C78" s="63">
        <f t="shared" si="4"/>
        <v>390440897.48000002</v>
      </c>
      <c r="D78" s="48">
        <v>331090.48</v>
      </c>
      <c r="E78" s="48">
        <v>17810432.870000001</v>
      </c>
      <c r="F78" s="48">
        <v>54561335.359999999</v>
      </c>
      <c r="G78" s="48">
        <v>1933197.31</v>
      </c>
      <c r="H78" s="48">
        <v>124021107.34</v>
      </c>
      <c r="I78" s="48">
        <v>1076408.46</v>
      </c>
      <c r="J78" s="48">
        <v>7518190.1500000004</v>
      </c>
      <c r="K78" s="48">
        <v>125263475.18000001</v>
      </c>
      <c r="L78" s="48">
        <v>0</v>
      </c>
      <c r="M78" s="48">
        <v>13656652.15</v>
      </c>
      <c r="N78" s="48">
        <v>44269008.18</v>
      </c>
      <c r="O78" s="60">
        <f t="shared" si="5"/>
        <v>6.9252350534420302</v>
      </c>
    </row>
    <row r="79" spans="1:15" ht="15.95" customHeight="1" x14ac:dyDescent="0.2">
      <c r="A79" s="47">
        <v>6</v>
      </c>
      <c r="B79" s="52" t="s">
        <v>97</v>
      </c>
      <c r="C79" s="63">
        <f t="shared" si="4"/>
        <v>341928818.83999997</v>
      </c>
      <c r="D79" s="48">
        <v>1093641.69</v>
      </c>
      <c r="E79" s="48">
        <v>11421568.940000001</v>
      </c>
      <c r="F79" s="48">
        <v>12710919.92</v>
      </c>
      <c r="G79" s="48">
        <v>6346181.8999999994</v>
      </c>
      <c r="H79" s="48">
        <v>127684381.57000001</v>
      </c>
      <c r="I79" s="48">
        <v>2706383.6</v>
      </c>
      <c r="J79" s="48">
        <v>3906547.12</v>
      </c>
      <c r="K79" s="48">
        <v>123180655.52</v>
      </c>
      <c r="L79" s="48">
        <v>0</v>
      </c>
      <c r="M79" s="48">
        <v>9452166.4000000004</v>
      </c>
      <c r="N79" s="48">
        <v>43426372.18</v>
      </c>
      <c r="O79" s="60">
        <f t="shared" si="5"/>
        <v>6.0647781963827017</v>
      </c>
    </row>
    <row r="80" spans="1:15" ht="15.95" customHeight="1" x14ac:dyDescent="0.2">
      <c r="A80" s="47">
        <v>7</v>
      </c>
      <c r="B80" s="52" t="s">
        <v>96</v>
      </c>
      <c r="C80" s="63">
        <f t="shared" si="4"/>
        <v>167191996.68000001</v>
      </c>
      <c r="D80" s="48">
        <v>5700747.3899999997</v>
      </c>
      <c r="E80" s="48">
        <v>306691.46999999997</v>
      </c>
      <c r="F80" s="48">
        <v>161184557.81999999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60">
        <f t="shared" si="5"/>
        <v>2.9654779597534584</v>
      </c>
    </row>
    <row r="81" spans="1:15" ht="15.95" customHeight="1" x14ac:dyDescent="0.2">
      <c r="A81" s="47">
        <v>8</v>
      </c>
      <c r="B81" s="52" t="s">
        <v>90</v>
      </c>
      <c r="C81" s="63">
        <f t="shared" si="4"/>
        <v>123439213.60000001</v>
      </c>
      <c r="D81" s="48">
        <v>0</v>
      </c>
      <c r="E81" s="48">
        <v>106306739.32000001</v>
      </c>
      <c r="F81" s="48">
        <v>0</v>
      </c>
      <c r="G81" s="48">
        <v>802920.39</v>
      </c>
      <c r="H81" s="48">
        <v>11510846.970000001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4818706.92</v>
      </c>
      <c r="O81" s="60">
        <f t="shared" si="5"/>
        <v>2.1894365434292831</v>
      </c>
    </row>
    <row r="82" spans="1:15" ht="15.95" customHeight="1" x14ac:dyDescent="0.2">
      <c r="A82" s="47">
        <v>9</v>
      </c>
      <c r="B82" s="52" t="s">
        <v>79</v>
      </c>
      <c r="C82" s="63">
        <f t="shared" si="4"/>
        <v>119822019.77999999</v>
      </c>
      <c r="D82" s="48">
        <v>5392.03</v>
      </c>
      <c r="E82" s="48">
        <v>80916738.519999996</v>
      </c>
      <c r="F82" s="48">
        <v>13971.02</v>
      </c>
      <c r="G82" s="48">
        <v>33987.61</v>
      </c>
      <c r="H82" s="48">
        <v>5466043.6600000001</v>
      </c>
      <c r="I82" s="48">
        <v>4100643.28</v>
      </c>
      <c r="J82" s="48">
        <v>255601.78</v>
      </c>
      <c r="K82" s="48">
        <v>20926330.030000001</v>
      </c>
      <c r="L82" s="48">
        <v>0</v>
      </c>
      <c r="M82" s="48">
        <v>3161399.61</v>
      </c>
      <c r="N82" s="48">
        <v>4941912.24</v>
      </c>
      <c r="O82" s="60">
        <f t="shared" si="5"/>
        <v>2.1252785169545048</v>
      </c>
    </row>
    <row r="83" spans="1:15" ht="15.95" customHeight="1" x14ac:dyDescent="0.2">
      <c r="A83" s="47">
        <v>10</v>
      </c>
      <c r="B83" s="52" t="s">
        <v>78</v>
      </c>
      <c r="C83" s="63">
        <f t="shared" si="4"/>
        <v>99446085.950000003</v>
      </c>
      <c r="D83" s="48">
        <v>0</v>
      </c>
      <c r="E83" s="48">
        <v>68926.240000000005</v>
      </c>
      <c r="F83" s="48">
        <v>0</v>
      </c>
      <c r="G83" s="48">
        <v>698.84</v>
      </c>
      <c r="H83" s="48">
        <v>369981.65</v>
      </c>
      <c r="I83" s="48">
        <v>71561.53</v>
      </c>
      <c r="J83" s="48">
        <v>2251034.9300000002</v>
      </c>
      <c r="K83" s="48">
        <v>95465518.420000002</v>
      </c>
      <c r="L83" s="48">
        <v>0</v>
      </c>
      <c r="M83" s="48">
        <v>1034226.5</v>
      </c>
      <c r="N83" s="48">
        <v>184137.84</v>
      </c>
      <c r="O83" s="60">
        <f t="shared" si="5"/>
        <v>1.7638713689920931</v>
      </c>
    </row>
    <row r="84" spans="1:15" ht="15.95" customHeight="1" x14ac:dyDescent="0.2">
      <c r="A84" s="47">
        <v>11</v>
      </c>
      <c r="B84" s="52" t="s">
        <v>94</v>
      </c>
      <c r="C84" s="63">
        <f t="shared" si="4"/>
        <v>97970630.209999993</v>
      </c>
      <c r="D84" s="48">
        <v>0</v>
      </c>
      <c r="E84" s="48">
        <v>147995.39000000001</v>
      </c>
      <c r="F84" s="48">
        <v>0</v>
      </c>
      <c r="G84" s="48">
        <v>0</v>
      </c>
      <c r="H84" s="48">
        <v>6788404.6100000003</v>
      </c>
      <c r="I84" s="48">
        <v>385977.35</v>
      </c>
      <c r="J84" s="48">
        <v>76441.430000000008</v>
      </c>
      <c r="K84" s="48">
        <v>86121561.780000001</v>
      </c>
      <c r="L84" s="48">
        <v>0</v>
      </c>
      <c r="M84" s="48">
        <v>994260.91</v>
      </c>
      <c r="N84" s="48">
        <v>3455988.7399999998</v>
      </c>
      <c r="O84" s="60">
        <f t="shared" si="5"/>
        <v>1.7377012677644834</v>
      </c>
    </row>
    <row r="85" spans="1:15" ht="15.95" customHeight="1" x14ac:dyDescent="0.2">
      <c r="A85" s="47">
        <v>12</v>
      </c>
      <c r="B85" s="52" t="s">
        <v>102</v>
      </c>
      <c r="C85" s="63">
        <f t="shared" si="4"/>
        <v>68026459.540000007</v>
      </c>
      <c r="D85" s="48">
        <v>4312835.4800000004</v>
      </c>
      <c r="E85" s="48">
        <v>16875.310000000001</v>
      </c>
      <c r="F85" s="48">
        <v>0</v>
      </c>
      <c r="G85" s="48">
        <v>3750</v>
      </c>
      <c r="H85" s="48">
        <v>242464.79</v>
      </c>
      <c r="I85" s="48">
        <v>27293.1</v>
      </c>
      <c r="J85" s="48">
        <v>6297.42</v>
      </c>
      <c r="K85" s="48">
        <v>38014014.039999999</v>
      </c>
      <c r="L85" s="48">
        <v>0</v>
      </c>
      <c r="M85" s="48">
        <v>20627681.530000001</v>
      </c>
      <c r="N85" s="48">
        <v>4775247.87</v>
      </c>
      <c r="O85" s="60">
        <f t="shared" si="5"/>
        <v>1.206582674121877</v>
      </c>
    </row>
    <row r="86" spans="1:15" ht="15.95" customHeight="1" x14ac:dyDescent="0.2">
      <c r="A86" s="47">
        <v>13</v>
      </c>
      <c r="B86" s="52" t="s">
        <v>108</v>
      </c>
      <c r="C86" s="63">
        <f t="shared" si="4"/>
        <v>63508037.410000004</v>
      </c>
      <c r="D86" s="48">
        <v>0</v>
      </c>
      <c r="E86" s="48">
        <v>23540.09</v>
      </c>
      <c r="F86" s="48">
        <v>0</v>
      </c>
      <c r="G86" s="48">
        <v>0</v>
      </c>
      <c r="H86" s="48">
        <v>158200.74</v>
      </c>
      <c r="I86" s="48">
        <v>4000</v>
      </c>
      <c r="J86" s="48">
        <v>295970.65999999997</v>
      </c>
      <c r="K86" s="48">
        <v>56099948.380000003</v>
      </c>
      <c r="L86" s="48">
        <v>0</v>
      </c>
      <c r="M86" s="48">
        <v>6796182.6299999999</v>
      </c>
      <c r="N86" s="48">
        <v>130194.91</v>
      </c>
      <c r="O86" s="60">
        <f t="shared" si="5"/>
        <v>1.1264395960711791</v>
      </c>
    </row>
    <row r="87" spans="1:15" ht="15.95" customHeight="1" x14ac:dyDescent="0.2">
      <c r="A87" s="47">
        <v>14</v>
      </c>
      <c r="B87" s="51" t="s">
        <v>116</v>
      </c>
      <c r="C87" s="63">
        <f t="shared" si="4"/>
        <v>53360466.109999999</v>
      </c>
      <c r="D87" s="48">
        <v>7914.71</v>
      </c>
      <c r="E87" s="48">
        <v>184342.59</v>
      </c>
      <c r="F87" s="48">
        <v>-839649.85</v>
      </c>
      <c r="G87" s="48">
        <v>90630</v>
      </c>
      <c r="H87" s="48">
        <v>470708.03</v>
      </c>
      <c r="I87" s="48">
        <v>223794.83</v>
      </c>
      <c r="J87" s="48">
        <v>11792.38</v>
      </c>
      <c r="K87" s="48">
        <v>52191682.759999998</v>
      </c>
      <c r="L87" s="48">
        <v>0</v>
      </c>
      <c r="M87" s="48">
        <v>178664.06</v>
      </c>
      <c r="N87" s="48">
        <v>840586.6</v>
      </c>
      <c r="O87" s="60">
        <f t="shared" si="5"/>
        <v>0.94645251754628645</v>
      </c>
    </row>
    <row r="88" spans="1:15" ht="15.95" customHeight="1" x14ac:dyDescent="0.2">
      <c r="A88" s="47">
        <v>15</v>
      </c>
      <c r="B88" s="52" t="s">
        <v>80</v>
      </c>
      <c r="C88" s="63">
        <f t="shared" si="4"/>
        <v>37819327.890000001</v>
      </c>
      <c r="D88" s="48">
        <v>0</v>
      </c>
      <c r="E88" s="48">
        <v>2267517.71</v>
      </c>
      <c r="F88" s="48">
        <v>0</v>
      </c>
      <c r="G88" s="48">
        <v>0</v>
      </c>
      <c r="H88" s="48">
        <v>6285890.6900000004</v>
      </c>
      <c r="I88" s="48">
        <v>443453.64</v>
      </c>
      <c r="J88" s="48">
        <v>1447.33</v>
      </c>
      <c r="K88" s="48">
        <v>21840623.98</v>
      </c>
      <c r="L88" s="48">
        <v>0</v>
      </c>
      <c r="M88" s="48">
        <v>1931696.9</v>
      </c>
      <c r="N88" s="48">
        <v>5048697.6399999997</v>
      </c>
      <c r="O88" s="60">
        <f t="shared" si="5"/>
        <v>0.67079995177723872</v>
      </c>
    </row>
    <row r="89" spans="1:15" ht="15.95" customHeight="1" x14ac:dyDescent="0.2">
      <c r="A89" s="47">
        <v>16</v>
      </c>
      <c r="B89" s="52" t="s">
        <v>115</v>
      </c>
      <c r="C89" s="63">
        <f t="shared" si="4"/>
        <v>37231550.729999997</v>
      </c>
      <c r="D89" s="48">
        <v>29835.19</v>
      </c>
      <c r="E89" s="48">
        <v>1449104.69</v>
      </c>
      <c r="F89" s="48">
        <v>0</v>
      </c>
      <c r="G89" s="48">
        <v>3088462.07</v>
      </c>
      <c r="H89" s="48">
        <v>12690335.76</v>
      </c>
      <c r="I89" s="48">
        <v>-19838.75</v>
      </c>
      <c r="J89" s="48">
        <v>413465.5</v>
      </c>
      <c r="K89" s="48">
        <v>17614804.699999999</v>
      </c>
      <c r="L89" s="48">
        <v>0</v>
      </c>
      <c r="M89" s="48">
        <v>1008919.26</v>
      </c>
      <c r="N89" s="48">
        <v>956462.31</v>
      </c>
      <c r="O89" s="60">
        <f t="shared" si="5"/>
        <v>0.66037457109013198</v>
      </c>
    </row>
    <row r="90" spans="1:15" ht="15.95" customHeight="1" x14ac:dyDescent="0.2">
      <c r="A90" s="47">
        <v>17</v>
      </c>
      <c r="B90" s="52" t="s">
        <v>101</v>
      </c>
      <c r="C90" s="63">
        <f t="shared" si="4"/>
        <v>35577066.149999999</v>
      </c>
      <c r="D90" s="48">
        <v>0</v>
      </c>
      <c r="E90" s="48">
        <v>4187528.41</v>
      </c>
      <c r="F90" s="48">
        <v>31389537.739999998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60">
        <f t="shared" si="5"/>
        <v>0.63102904227195222</v>
      </c>
    </row>
    <row r="91" spans="1:15" ht="15.95" customHeight="1" x14ac:dyDescent="0.2">
      <c r="A91" s="47">
        <v>18</v>
      </c>
      <c r="B91" s="52" t="s">
        <v>81</v>
      </c>
      <c r="C91" s="63">
        <f t="shared" si="4"/>
        <v>34713150.350000001</v>
      </c>
      <c r="D91" s="48">
        <v>0</v>
      </c>
      <c r="E91" s="48">
        <v>12255642.369999999</v>
      </c>
      <c r="F91" s="48">
        <v>0</v>
      </c>
      <c r="G91" s="48">
        <v>0</v>
      </c>
      <c r="H91" s="48">
        <v>5211240.63</v>
      </c>
      <c r="I91" s="48">
        <v>0</v>
      </c>
      <c r="J91" s="48">
        <v>11496.53</v>
      </c>
      <c r="K91" s="48">
        <v>14705684.51</v>
      </c>
      <c r="L91" s="48">
        <v>0</v>
      </c>
      <c r="M91" s="48">
        <v>1426220.84</v>
      </c>
      <c r="N91" s="48">
        <v>1102865.47</v>
      </c>
      <c r="O91" s="60">
        <f t="shared" si="5"/>
        <v>0.61570580123855401</v>
      </c>
    </row>
    <row r="92" spans="1:15" ht="15.95" customHeight="1" x14ac:dyDescent="0.2">
      <c r="A92" s="47">
        <v>19</v>
      </c>
      <c r="B92" s="51" t="s">
        <v>110</v>
      </c>
      <c r="C92" s="63">
        <f t="shared" si="4"/>
        <v>32725593.469999999</v>
      </c>
      <c r="D92" s="48">
        <v>0</v>
      </c>
      <c r="E92" s="48">
        <v>0</v>
      </c>
      <c r="F92" s="48">
        <v>32725593.469999999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60">
        <f t="shared" si="5"/>
        <v>0.58045258195511307</v>
      </c>
    </row>
    <row r="93" spans="1:15" ht="15.95" customHeight="1" x14ac:dyDescent="0.2">
      <c r="A93" s="47">
        <v>20</v>
      </c>
      <c r="B93" s="52" t="s">
        <v>111</v>
      </c>
      <c r="C93" s="63">
        <f t="shared" si="4"/>
        <v>29346417.270000003</v>
      </c>
      <c r="D93" s="48">
        <v>0</v>
      </c>
      <c r="E93" s="48">
        <v>27084779.530000001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2261637.7400000002</v>
      </c>
      <c r="N93" s="48">
        <v>0</v>
      </c>
      <c r="O93" s="60">
        <f t="shared" si="5"/>
        <v>0.52051626477359714</v>
      </c>
    </row>
    <row r="94" spans="1:15" ht="15.95" customHeight="1" x14ac:dyDescent="0.2">
      <c r="A94" s="47">
        <v>21</v>
      </c>
      <c r="B94" s="52" t="s">
        <v>83</v>
      </c>
      <c r="C94" s="63">
        <f t="shared" si="4"/>
        <v>27693694.109999999</v>
      </c>
      <c r="D94" s="48">
        <v>0</v>
      </c>
      <c r="E94" s="48">
        <v>0</v>
      </c>
      <c r="F94" s="48">
        <v>0</v>
      </c>
      <c r="G94" s="48">
        <v>0</v>
      </c>
      <c r="H94" s="48">
        <v>8888.4</v>
      </c>
      <c r="I94" s="48">
        <v>0</v>
      </c>
      <c r="J94" s="48">
        <v>0</v>
      </c>
      <c r="K94" s="48">
        <v>27684805.710000001</v>
      </c>
      <c r="L94" s="48">
        <v>0</v>
      </c>
      <c r="M94" s="48">
        <v>0</v>
      </c>
      <c r="N94" s="48">
        <v>0</v>
      </c>
      <c r="O94" s="60">
        <f t="shared" si="5"/>
        <v>0.49120197819363204</v>
      </c>
    </row>
    <row r="95" spans="1:15" ht="15.95" customHeight="1" x14ac:dyDescent="0.2">
      <c r="A95" s="47">
        <v>22</v>
      </c>
      <c r="B95" s="52" t="s">
        <v>120</v>
      </c>
      <c r="C95" s="63">
        <f t="shared" si="4"/>
        <v>18294198.100000001</v>
      </c>
      <c r="D95" s="48">
        <v>0</v>
      </c>
      <c r="E95" s="48">
        <v>135474.35999999999</v>
      </c>
      <c r="F95" s="48">
        <v>72546.17</v>
      </c>
      <c r="G95" s="48">
        <v>0</v>
      </c>
      <c r="H95" s="48">
        <v>678970.22</v>
      </c>
      <c r="I95" s="48">
        <v>91020.24</v>
      </c>
      <c r="J95" s="48">
        <v>50687.49</v>
      </c>
      <c r="K95" s="48">
        <v>15742023.020000001</v>
      </c>
      <c r="L95" s="48">
        <v>0</v>
      </c>
      <c r="M95" s="48">
        <v>325157.65999999997</v>
      </c>
      <c r="N95" s="48">
        <v>1198318.94</v>
      </c>
      <c r="O95" s="60">
        <f t="shared" si="5"/>
        <v>0.32448348206970884</v>
      </c>
    </row>
    <row r="96" spans="1:15" ht="15.95" customHeight="1" x14ac:dyDescent="0.2">
      <c r="A96" s="47">
        <v>23</v>
      </c>
      <c r="B96" s="52" t="s">
        <v>125</v>
      </c>
      <c r="C96" s="63">
        <f t="shared" si="4"/>
        <v>16158976.290000001</v>
      </c>
      <c r="D96" s="48">
        <v>0</v>
      </c>
      <c r="E96" s="48">
        <v>319030.34000000003</v>
      </c>
      <c r="F96" s="48">
        <v>197673</v>
      </c>
      <c r="G96" s="48">
        <v>2650</v>
      </c>
      <c r="H96" s="48">
        <v>670498.16</v>
      </c>
      <c r="I96" s="48">
        <v>29051.8</v>
      </c>
      <c r="J96" s="48">
        <v>65238.91</v>
      </c>
      <c r="K96" s="48">
        <v>9307820.8900000006</v>
      </c>
      <c r="L96" s="48">
        <v>0</v>
      </c>
      <c r="M96" s="48">
        <v>5385872.5999999996</v>
      </c>
      <c r="N96" s="48">
        <v>181140.59</v>
      </c>
      <c r="O96" s="60">
        <f t="shared" si="5"/>
        <v>0.28661113565076485</v>
      </c>
    </row>
    <row r="97" spans="1:15" ht="15.95" customHeight="1" x14ac:dyDescent="0.2">
      <c r="A97" s="47">
        <v>24</v>
      </c>
      <c r="B97" s="52" t="s">
        <v>104</v>
      </c>
      <c r="C97" s="63">
        <f t="shared" si="4"/>
        <v>15396968.1</v>
      </c>
      <c r="D97" s="48">
        <v>0</v>
      </c>
      <c r="E97" s="48">
        <v>737175.6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14618396.17</v>
      </c>
      <c r="M97" s="48">
        <v>0</v>
      </c>
      <c r="N97" s="48">
        <v>41396.33</v>
      </c>
      <c r="O97" s="60">
        <f t="shared" si="5"/>
        <v>0.27309542594295122</v>
      </c>
    </row>
    <row r="98" spans="1:15" ht="15.95" customHeight="1" x14ac:dyDescent="0.2">
      <c r="A98" s="47">
        <v>25</v>
      </c>
      <c r="B98" s="52" t="s">
        <v>119</v>
      </c>
      <c r="C98" s="63">
        <f t="shared" si="4"/>
        <v>11353892.83</v>
      </c>
      <c r="D98" s="48">
        <v>0</v>
      </c>
      <c r="E98" s="48">
        <v>7751367.5899999999</v>
      </c>
      <c r="F98" s="48">
        <v>0</v>
      </c>
      <c r="G98" s="48">
        <v>0</v>
      </c>
      <c r="H98" s="48">
        <v>3327055.18</v>
      </c>
      <c r="I98" s="48">
        <v>-1423.28</v>
      </c>
      <c r="J98" s="48">
        <v>5172.42</v>
      </c>
      <c r="K98" s="48">
        <v>0</v>
      </c>
      <c r="L98" s="48">
        <v>0</v>
      </c>
      <c r="M98" s="48">
        <v>3452.91</v>
      </c>
      <c r="N98" s="48">
        <v>268268.01</v>
      </c>
      <c r="O98" s="60">
        <f t="shared" si="5"/>
        <v>0.20138355670941926</v>
      </c>
    </row>
    <row r="99" spans="1:15" ht="15.95" customHeight="1" x14ac:dyDescent="0.2">
      <c r="A99" s="47">
        <v>26</v>
      </c>
      <c r="B99" s="52" t="s">
        <v>99</v>
      </c>
      <c r="C99" s="63">
        <f t="shared" si="4"/>
        <v>9751353.1599999983</v>
      </c>
      <c r="D99" s="48">
        <v>65326.1</v>
      </c>
      <c r="E99" s="48">
        <v>45426.720000000001</v>
      </c>
      <c r="F99" s="48">
        <v>0</v>
      </c>
      <c r="G99" s="48">
        <v>25789.67</v>
      </c>
      <c r="H99" s="48">
        <v>3089242.99</v>
      </c>
      <c r="I99" s="48">
        <v>349181.03</v>
      </c>
      <c r="J99" s="48">
        <v>51557.86</v>
      </c>
      <c r="K99" s="48">
        <v>5449302.5499999998</v>
      </c>
      <c r="L99" s="48">
        <v>0</v>
      </c>
      <c r="M99" s="48">
        <v>127389.29</v>
      </c>
      <c r="N99" s="48">
        <v>548136.94999999995</v>
      </c>
      <c r="O99" s="60">
        <f t="shared" si="5"/>
        <v>0.17295937274497195</v>
      </c>
    </row>
    <row r="100" spans="1:15" ht="15.95" customHeight="1" x14ac:dyDescent="0.2">
      <c r="A100" s="47">
        <v>27</v>
      </c>
      <c r="B100" s="52" t="s">
        <v>82</v>
      </c>
      <c r="C100" s="63">
        <f t="shared" si="4"/>
        <v>7620102.1200000001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7620102.1200000001</v>
      </c>
      <c r="L100" s="48">
        <v>0</v>
      </c>
      <c r="M100" s="48">
        <v>0</v>
      </c>
      <c r="N100" s="48">
        <v>0</v>
      </c>
      <c r="O100" s="60">
        <f t="shared" si="5"/>
        <v>0.13515745571949228</v>
      </c>
    </row>
    <row r="101" spans="1:15" ht="15.95" customHeight="1" x14ac:dyDescent="0.2">
      <c r="A101" s="47">
        <v>28</v>
      </c>
      <c r="B101" s="52" t="s">
        <v>93</v>
      </c>
      <c r="C101" s="63">
        <f t="shared" si="4"/>
        <v>7595933.2899999991</v>
      </c>
      <c r="D101" s="48">
        <v>257879.01</v>
      </c>
      <c r="E101" s="48">
        <v>0</v>
      </c>
      <c r="F101" s="48">
        <v>6301.67</v>
      </c>
      <c r="G101" s="48">
        <v>0</v>
      </c>
      <c r="H101" s="48">
        <v>0</v>
      </c>
      <c r="I101" s="48">
        <v>0</v>
      </c>
      <c r="J101" s="48">
        <v>0</v>
      </c>
      <c r="K101" s="48">
        <v>6688226.75</v>
      </c>
      <c r="L101" s="48">
        <v>0</v>
      </c>
      <c r="M101" s="48">
        <v>231543.1</v>
      </c>
      <c r="N101" s="48">
        <v>411982.76</v>
      </c>
      <c r="O101" s="60">
        <f t="shared" si="5"/>
        <v>0.1347287741192886</v>
      </c>
    </row>
    <row r="102" spans="1:15" ht="15.95" customHeight="1" x14ac:dyDescent="0.2">
      <c r="A102" s="47">
        <v>29</v>
      </c>
      <c r="B102" s="52" t="s">
        <v>124</v>
      </c>
      <c r="C102" s="63">
        <f t="shared" si="4"/>
        <v>4704790.4000000004</v>
      </c>
      <c r="D102" s="48">
        <v>0</v>
      </c>
      <c r="E102" s="48">
        <v>0</v>
      </c>
      <c r="F102" s="48">
        <v>0</v>
      </c>
      <c r="G102" s="48">
        <v>0</v>
      </c>
      <c r="H102" s="48">
        <v>552563.15</v>
      </c>
      <c r="I102" s="48">
        <v>128837.84</v>
      </c>
      <c r="J102" s="48">
        <v>38060.42</v>
      </c>
      <c r="K102" s="48">
        <v>3089916.3</v>
      </c>
      <c r="L102" s="48">
        <v>0</v>
      </c>
      <c r="M102" s="48">
        <v>178434.69</v>
      </c>
      <c r="N102" s="48">
        <v>716978</v>
      </c>
      <c r="O102" s="60">
        <f t="shared" si="5"/>
        <v>8.3448684826482683E-2</v>
      </c>
    </row>
    <row r="103" spans="1:15" ht="15.95" customHeight="1" x14ac:dyDescent="0.2">
      <c r="A103" s="47">
        <v>30</v>
      </c>
      <c r="B103" s="52" t="s">
        <v>89</v>
      </c>
      <c r="C103" s="63">
        <f t="shared" si="4"/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60">
        <f t="shared" si="5"/>
        <v>0</v>
      </c>
    </row>
    <row r="104" spans="1:15" ht="15.95" customHeight="1" x14ac:dyDescent="0.2">
      <c r="A104" s="47">
        <v>31</v>
      </c>
      <c r="B104" s="52" t="s">
        <v>85</v>
      </c>
      <c r="C104" s="63">
        <f t="shared" si="4"/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60">
        <f t="shared" si="5"/>
        <v>0</v>
      </c>
    </row>
    <row r="105" spans="1:15" ht="15.95" customHeight="1" x14ac:dyDescent="0.2">
      <c r="A105" s="47">
        <v>32</v>
      </c>
      <c r="B105" s="52" t="s">
        <v>84</v>
      </c>
      <c r="C105" s="63">
        <f t="shared" si="4"/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60">
        <f t="shared" si="5"/>
        <v>0</v>
      </c>
    </row>
    <row r="106" spans="1:15" ht="15.95" customHeight="1" x14ac:dyDescent="0.2">
      <c r="A106" s="47">
        <v>33</v>
      </c>
      <c r="B106" s="52" t="s">
        <v>107</v>
      </c>
      <c r="C106" s="63">
        <f t="shared" si="4"/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60">
        <f t="shared" si="5"/>
        <v>0</v>
      </c>
    </row>
    <row r="107" spans="1:15" ht="15.95" customHeight="1" x14ac:dyDescent="0.2">
      <c r="A107" s="47">
        <v>34</v>
      </c>
      <c r="B107" s="52" t="s">
        <v>105</v>
      </c>
      <c r="C107" s="63">
        <f t="shared" si="4"/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60">
        <f t="shared" si="5"/>
        <v>0</v>
      </c>
    </row>
    <row r="108" spans="1:15" ht="15.95" customHeight="1" x14ac:dyDescent="0.2">
      <c r="A108" s="47">
        <v>35</v>
      </c>
      <c r="B108" s="52" t="s">
        <v>103</v>
      </c>
      <c r="C108" s="63">
        <f t="shared" si="4"/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60">
        <f t="shared" si="5"/>
        <v>0</v>
      </c>
    </row>
    <row r="109" spans="1:15" ht="15.95" customHeight="1" x14ac:dyDescent="0.2">
      <c r="A109" s="47">
        <v>36</v>
      </c>
      <c r="B109" s="52" t="s">
        <v>121</v>
      </c>
      <c r="C109" s="63">
        <f t="shared" si="4"/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60">
        <f t="shared" si="5"/>
        <v>0</v>
      </c>
    </row>
    <row r="110" spans="1:15" ht="15.95" customHeight="1" x14ac:dyDescent="0.2">
      <c r="A110" s="47">
        <v>37</v>
      </c>
      <c r="B110" s="52" t="s">
        <v>88</v>
      </c>
      <c r="C110" s="63">
        <f t="shared" si="4"/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60">
        <f t="shared" si="5"/>
        <v>0</v>
      </c>
    </row>
    <row r="111" spans="1:15" ht="15.95" customHeight="1" x14ac:dyDescent="0.2">
      <c r="A111" s="47">
        <v>38</v>
      </c>
      <c r="B111" s="52" t="s">
        <v>106</v>
      </c>
      <c r="C111" s="63">
        <f t="shared" si="4"/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60">
        <f t="shared" si="5"/>
        <v>0</v>
      </c>
    </row>
    <row r="112" spans="1:15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5" ht="20.25" hidden="1" x14ac:dyDescent="0.3">
      <c r="A132" s="183" t="s">
        <v>42</v>
      </c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</row>
    <row r="133" spans="1:15" ht="15.75" hidden="1" customHeight="1" x14ac:dyDescent="0.2">
      <c r="A133" s="184" t="s">
        <v>56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</row>
    <row r="134" spans="1:15" ht="14.25" hidden="1" customHeight="1" x14ac:dyDescent="0.2">
      <c r="A134" s="185" t="s">
        <v>139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hidden="1" x14ac:dyDescent="0.2">
      <c r="A135" s="184" t="s">
        <v>114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109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113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0</v>
      </c>
      <c r="D138" s="87">
        <f t="shared" ref="D138:O138" si="6">SUM(D139:D176)</f>
        <v>0</v>
      </c>
      <c r="E138" s="87">
        <f t="shared" si="6"/>
        <v>0</v>
      </c>
      <c r="F138" s="87">
        <f t="shared" si="6"/>
        <v>0</v>
      </c>
      <c r="G138" s="87">
        <f t="shared" si="6"/>
        <v>0</v>
      </c>
      <c r="H138" s="87">
        <f t="shared" si="6"/>
        <v>0</v>
      </c>
      <c r="I138" s="87">
        <f t="shared" si="6"/>
        <v>0</v>
      </c>
      <c r="J138" s="87">
        <f t="shared" si="6"/>
        <v>0</v>
      </c>
      <c r="K138" s="87">
        <f t="shared" si="6"/>
        <v>0</v>
      </c>
      <c r="L138" s="87">
        <f t="shared" si="6"/>
        <v>0</v>
      </c>
      <c r="M138" s="87">
        <f t="shared" si="6"/>
        <v>0</v>
      </c>
      <c r="N138" s="87">
        <f t="shared" si="6"/>
        <v>0</v>
      </c>
      <c r="O138" s="64" t="e">
        <f t="shared" si="6"/>
        <v>#DIV/0!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0</v>
      </c>
      <c r="D139" s="48">
        <f>'PNC, Exon. &amp; no Exon.'!F127</f>
        <v>0</v>
      </c>
      <c r="E139" s="48">
        <f>'PNC, Exon. &amp; no Exon.'!I127</f>
        <v>0</v>
      </c>
      <c r="F139" s="48">
        <f>'PNC, Exon. &amp; no Exon.'!L127</f>
        <v>0</v>
      </c>
      <c r="G139" s="48">
        <f>'PNC, Exon. &amp; no Exon.'!O127</f>
        <v>0</v>
      </c>
      <c r="H139" s="48">
        <f>'PNC, Exon. &amp; no Exon.'!R127</f>
        <v>0</v>
      </c>
      <c r="I139" s="48">
        <f>'PNC, Exon. &amp; no Exon.'!U127</f>
        <v>0</v>
      </c>
      <c r="J139" s="48">
        <f>'PNC, Exon. &amp; no Exon.'!X127</f>
        <v>0</v>
      </c>
      <c r="K139" s="48">
        <f>'PNC, Exon. &amp; no Exon.'!AA127</f>
        <v>0</v>
      </c>
      <c r="L139" s="48">
        <f>'PNC, Exon. &amp; no Exon.'!AD127</f>
        <v>0</v>
      </c>
      <c r="M139" s="48">
        <f>'PNC, Exon. &amp; no Exon.'!AG127</f>
        <v>0</v>
      </c>
      <c r="N139" s="48">
        <f>'PNC, Exon. &amp; no Exon.'!AJ127</f>
        <v>0</v>
      </c>
      <c r="O139" s="60" t="e">
        <f>(C139/$C$138*100)</f>
        <v>#DIV/0!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0</v>
      </c>
      <c r="D140" s="48">
        <f>'PNC, Exon. &amp; no Exon.'!F128</f>
        <v>0</v>
      </c>
      <c r="E140" s="48">
        <f>'PNC, Exon. &amp; no Exon.'!I128</f>
        <v>0</v>
      </c>
      <c r="F140" s="48">
        <f>'PNC, Exon. &amp; no Exon.'!L128</f>
        <v>0</v>
      </c>
      <c r="G140" s="48">
        <f>'PNC, Exon. &amp; no Exon.'!O128</f>
        <v>0</v>
      </c>
      <c r="H140" s="48">
        <f>'PNC, Exon. &amp; no Exon.'!R128</f>
        <v>0</v>
      </c>
      <c r="I140" s="48">
        <f>'PNC, Exon. &amp; no Exon.'!U128</f>
        <v>0</v>
      </c>
      <c r="J140" s="48">
        <f>'PNC, Exon. &amp; no Exon.'!X128</f>
        <v>0</v>
      </c>
      <c r="K140" s="48">
        <f>'PNC, Exon. &amp; no Exon.'!AA128</f>
        <v>0</v>
      </c>
      <c r="L140" s="48">
        <f>'PNC, Exon. &amp; no Exon.'!AD128</f>
        <v>0</v>
      </c>
      <c r="M140" s="48">
        <f>'PNC, Exon. &amp; no Exon.'!AG128</f>
        <v>0</v>
      </c>
      <c r="N140" s="48">
        <f>'PNC, Exon. &amp; no Exon.'!AJ128</f>
        <v>0</v>
      </c>
      <c r="O140" s="60" t="e">
        <f t="shared" ref="O140:O175" si="8">(C140/$C$138*100)</f>
        <v>#DIV/0!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0</v>
      </c>
      <c r="D141" s="48">
        <f>'PNC, Exon. &amp; no Exon.'!F129</f>
        <v>0</v>
      </c>
      <c r="E141" s="48">
        <f>'PNC, Exon. &amp; no Exon.'!I129</f>
        <v>0</v>
      </c>
      <c r="F141" s="48">
        <f>'PNC, Exon. &amp; no Exon.'!L129</f>
        <v>0</v>
      </c>
      <c r="G141" s="48">
        <f>'PNC, Exon. &amp; no Exon.'!O129</f>
        <v>0</v>
      </c>
      <c r="H141" s="48">
        <f>'PNC, Exon. &amp; no Exon.'!R129</f>
        <v>0</v>
      </c>
      <c r="I141" s="48">
        <f>'PNC, Exon. &amp; no Exon.'!U129</f>
        <v>0</v>
      </c>
      <c r="J141" s="48">
        <f>'PNC, Exon. &amp; no Exon.'!X129</f>
        <v>0</v>
      </c>
      <c r="K141" s="48">
        <f>'PNC, Exon. &amp; no Exon.'!AA129</f>
        <v>0</v>
      </c>
      <c r="L141" s="48">
        <f>'PNC, Exon. &amp; no Exon.'!AD129</f>
        <v>0</v>
      </c>
      <c r="M141" s="48">
        <f>'PNC, Exon. &amp; no Exon.'!AG129</f>
        <v>0</v>
      </c>
      <c r="N141" s="48">
        <f>'PNC, Exon. &amp; no Exon.'!AJ129</f>
        <v>0</v>
      </c>
      <c r="O141" s="60" t="e">
        <f t="shared" si="8"/>
        <v>#DIV/0!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0</v>
      </c>
      <c r="D142" s="48">
        <f>'PNC, Exon. &amp; no Exon.'!F130</f>
        <v>0</v>
      </c>
      <c r="E142" s="48">
        <f>'PNC, Exon. &amp; no Exon.'!I130</f>
        <v>0</v>
      </c>
      <c r="F142" s="48">
        <f>'PNC, Exon. &amp; no Exon.'!L130</f>
        <v>0</v>
      </c>
      <c r="G142" s="48">
        <f>'PNC, Exon. &amp; no Exon.'!O130</f>
        <v>0</v>
      </c>
      <c r="H142" s="48">
        <f>'PNC, Exon. &amp; no Exon.'!R130</f>
        <v>0</v>
      </c>
      <c r="I142" s="48">
        <f>'PNC, Exon. &amp; no Exon.'!U130</f>
        <v>0</v>
      </c>
      <c r="J142" s="48">
        <f>'PNC, Exon. &amp; no Exon.'!X130</f>
        <v>0</v>
      </c>
      <c r="K142" s="48">
        <f>'PNC, Exon. &amp; no Exon.'!AA130</f>
        <v>0</v>
      </c>
      <c r="L142" s="48">
        <f>'PNC, Exon. &amp; no Exon.'!AD130</f>
        <v>0</v>
      </c>
      <c r="M142" s="48">
        <f>'PNC, Exon. &amp; no Exon.'!AG130</f>
        <v>0</v>
      </c>
      <c r="N142" s="48">
        <f>'PNC, Exon. &amp; no Exon.'!AJ130</f>
        <v>0</v>
      </c>
      <c r="O142" s="60" t="e">
        <f t="shared" si="8"/>
        <v>#DIV/0!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0</v>
      </c>
      <c r="D143" s="48">
        <f>'PNC, Exon. &amp; no Exon.'!F131</f>
        <v>0</v>
      </c>
      <c r="E143" s="48">
        <f>'PNC, Exon. &amp; no Exon.'!I131</f>
        <v>0</v>
      </c>
      <c r="F143" s="48">
        <f>'PNC, Exon. &amp; no Exon.'!L131</f>
        <v>0</v>
      </c>
      <c r="G143" s="48">
        <f>'PNC, Exon. &amp; no Exon.'!O131</f>
        <v>0</v>
      </c>
      <c r="H143" s="48">
        <f>'PNC, Exon. &amp; no Exon.'!R131</f>
        <v>0</v>
      </c>
      <c r="I143" s="48">
        <f>'PNC, Exon. &amp; no Exon.'!U131</f>
        <v>0</v>
      </c>
      <c r="J143" s="48">
        <f>'PNC, Exon. &amp; no Exon.'!X131</f>
        <v>0</v>
      </c>
      <c r="K143" s="48">
        <f>'PNC, Exon. &amp; no Exon.'!AA131</f>
        <v>0</v>
      </c>
      <c r="L143" s="48">
        <f>'PNC, Exon. &amp; no Exon.'!AD131</f>
        <v>0</v>
      </c>
      <c r="M143" s="48">
        <f>'PNC, Exon. &amp; no Exon.'!AG131</f>
        <v>0</v>
      </c>
      <c r="N143" s="48">
        <f>'PNC, Exon. &amp; no Exon.'!AJ131</f>
        <v>0</v>
      </c>
      <c r="O143" s="60" t="e">
        <f t="shared" si="8"/>
        <v>#DIV/0!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 t="e">
        <f t="shared" si="8"/>
        <v>#DIV/0!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0</v>
      </c>
      <c r="D145" s="48">
        <f>'PNC, Exon. &amp; no Exon.'!F133</f>
        <v>0</v>
      </c>
      <c r="E145" s="48">
        <f>'PNC, Exon. &amp; no Exon.'!I133</f>
        <v>0</v>
      </c>
      <c r="F145" s="48">
        <f>'PNC, Exon. &amp; no Exon.'!L133</f>
        <v>0</v>
      </c>
      <c r="G145" s="48">
        <f>'PNC, Exon. &amp; no Exon.'!O133</f>
        <v>0</v>
      </c>
      <c r="H145" s="48">
        <f>'PNC, Exon. &amp; no Exon.'!R133</f>
        <v>0</v>
      </c>
      <c r="I145" s="48">
        <f>'PNC, Exon. &amp; no Exon.'!U133</f>
        <v>0</v>
      </c>
      <c r="J145" s="48">
        <f>'PNC, Exon. &amp; no Exon.'!X133</f>
        <v>0</v>
      </c>
      <c r="K145" s="48">
        <f>'PNC, Exon. &amp; no Exon.'!AA133</f>
        <v>0</v>
      </c>
      <c r="L145" s="48">
        <f>'PNC, Exon. &amp; no Exon.'!AD133</f>
        <v>0</v>
      </c>
      <c r="M145" s="48">
        <f>'PNC, Exon. &amp; no Exon.'!AG133</f>
        <v>0</v>
      </c>
      <c r="N145" s="48">
        <f>'PNC, Exon. &amp; no Exon.'!AJ133</f>
        <v>0</v>
      </c>
      <c r="O145" s="60" t="e">
        <f t="shared" si="8"/>
        <v>#DIV/0!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0</v>
      </c>
      <c r="D146" s="48">
        <f>'PNC, Exon. &amp; no Exon.'!F134</f>
        <v>0</v>
      </c>
      <c r="E146" s="48">
        <f>'PNC, Exon. &amp; no Exon.'!I134</f>
        <v>0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0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0</v>
      </c>
      <c r="O146" s="60" t="e">
        <f t="shared" si="8"/>
        <v>#DIV/0!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0</v>
      </c>
      <c r="D147" s="48">
        <f>'PNC, Exon. &amp; no Exon.'!F135</f>
        <v>0</v>
      </c>
      <c r="E147" s="48">
        <f>'PNC, Exon. &amp; no Exon.'!I135</f>
        <v>0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0</v>
      </c>
      <c r="I147" s="48">
        <f>'PNC, Exon. &amp; no Exon.'!U135</f>
        <v>0</v>
      </c>
      <c r="J147" s="48">
        <f>'PNC, Exon. &amp; no Exon.'!X135</f>
        <v>0</v>
      </c>
      <c r="K147" s="48">
        <f>'PNC, Exon. &amp; no Exon.'!AA135</f>
        <v>0</v>
      </c>
      <c r="L147" s="48">
        <f>'PNC, Exon. &amp; no Exon.'!AD135</f>
        <v>0</v>
      </c>
      <c r="M147" s="48">
        <f>'PNC, Exon. &amp; no Exon.'!AG135</f>
        <v>0</v>
      </c>
      <c r="N147" s="48">
        <f>'PNC, Exon. &amp; no Exon.'!AJ135</f>
        <v>0</v>
      </c>
      <c r="O147" s="60" t="e">
        <f t="shared" si="8"/>
        <v>#DIV/0!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0</v>
      </c>
      <c r="D148" s="48">
        <f>'PNC, Exon. &amp; no Exon.'!F136</f>
        <v>0</v>
      </c>
      <c r="E148" s="48">
        <f>'PNC, Exon. &amp; no Exon.'!I136</f>
        <v>0</v>
      </c>
      <c r="F148" s="48">
        <f>'PNC, Exon. &amp; no Exon.'!L136</f>
        <v>0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 t="e">
        <f t="shared" si="8"/>
        <v>#DIV/0!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0</v>
      </c>
      <c r="D149" s="48">
        <f>'PNC, Exon. &amp; no Exon.'!F137</f>
        <v>0</v>
      </c>
      <c r="E149" s="48">
        <f>'PNC, Exon. &amp; no Exon.'!I137</f>
        <v>0</v>
      </c>
      <c r="F149" s="48">
        <f>'PNC, Exon. &amp; no Exon.'!L137</f>
        <v>0</v>
      </c>
      <c r="G149" s="48">
        <f>'PNC, Exon. &amp; no Exon.'!O137</f>
        <v>0</v>
      </c>
      <c r="H149" s="48">
        <f>'PNC, Exon. &amp; no Exon.'!R137</f>
        <v>0</v>
      </c>
      <c r="I149" s="48">
        <f>'PNC, Exon. &amp; no Exon.'!U137</f>
        <v>0</v>
      </c>
      <c r="J149" s="48">
        <f>'PNC, Exon. &amp; no Exon.'!X137</f>
        <v>0</v>
      </c>
      <c r="K149" s="48">
        <f>'PNC, Exon. &amp; no Exon.'!AA137</f>
        <v>0</v>
      </c>
      <c r="L149" s="48">
        <f>'PNC, Exon. &amp; no Exon.'!AD137</f>
        <v>0</v>
      </c>
      <c r="M149" s="48">
        <f>'PNC, Exon. &amp; no Exon.'!AG137</f>
        <v>0</v>
      </c>
      <c r="N149" s="48">
        <f>'PNC, Exon. &amp; no Exon.'!AJ137</f>
        <v>0</v>
      </c>
      <c r="O149" s="60" t="e">
        <f t="shared" si="8"/>
        <v>#DIV/0!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0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0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 t="e">
        <f t="shared" si="8"/>
        <v>#DIV/0!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 t="e">
        <f t="shared" si="8"/>
        <v>#DIV/0!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0</v>
      </c>
      <c r="D152" s="48">
        <f>'PNC, Exon. &amp; no Exon.'!F140</f>
        <v>0</v>
      </c>
      <c r="E152" s="48">
        <f>'PNC, Exon. &amp; no Exon.'!I140</f>
        <v>0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0</v>
      </c>
      <c r="I152" s="48">
        <f>'PNC, Exon. &amp; no Exon.'!U140</f>
        <v>0</v>
      </c>
      <c r="J152" s="48">
        <f>'PNC, Exon. &amp; no Exon.'!X140</f>
        <v>0</v>
      </c>
      <c r="K152" s="48">
        <f>'PNC, Exon. &amp; no Exon.'!AA140</f>
        <v>0</v>
      </c>
      <c r="L152" s="48">
        <f>'PNC, Exon. &amp; no Exon.'!AD140</f>
        <v>0</v>
      </c>
      <c r="M152" s="48">
        <f>'PNC, Exon. &amp; no Exon.'!AG140</f>
        <v>0</v>
      </c>
      <c r="N152" s="48">
        <f>'PNC, Exon. &amp; no Exon.'!AJ140</f>
        <v>0</v>
      </c>
      <c r="O152" s="60" t="e">
        <f t="shared" si="8"/>
        <v>#DIV/0!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0</v>
      </c>
      <c r="D153" s="48">
        <f>'PNC, Exon. &amp; no Exon.'!F141</f>
        <v>0</v>
      </c>
      <c r="E153" s="48">
        <f>'PNC, Exon. &amp; no Exon.'!I141</f>
        <v>0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0</v>
      </c>
      <c r="I153" s="48">
        <f>'PNC, Exon. &amp; no Exon.'!U141</f>
        <v>0</v>
      </c>
      <c r="J153" s="48">
        <f>'PNC, Exon. &amp; no Exon.'!X141</f>
        <v>0</v>
      </c>
      <c r="K153" s="48">
        <f>'PNC, Exon. &amp; no Exon.'!AA141</f>
        <v>0</v>
      </c>
      <c r="L153" s="48">
        <f>'PNC, Exon. &amp; no Exon.'!AD141</f>
        <v>0</v>
      </c>
      <c r="M153" s="48">
        <f>'PNC, Exon. &amp; no Exon.'!AG141</f>
        <v>0</v>
      </c>
      <c r="N153" s="48">
        <f>'PNC, Exon. &amp; no Exon.'!AJ141</f>
        <v>0</v>
      </c>
      <c r="O153" s="60" t="e">
        <f t="shared" si="8"/>
        <v>#DIV/0!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0</v>
      </c>
      <c r="D154" s="48">
        <f>'PNC, Exon. &amp; no Exon.'!F142</f>
        <v>0</v>
      </c>
      <c r="E154" s="48">
        <f>'PNC, Exon. &amp; no Exon.'!I142</f>
        <v>0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0</v>
      </c>
      <c r="I154" s="48">
        <f>'PNC, Exon. &amp; no Exon.'!U142</f>
        <v>0</v>
      </c>
      <c r="J154" s="48">
        <f>'PNC, Exon. &amp; no Exon.'!X142</f>
        <v>0</v>
      </c>
      <c r="K154" s="48">
        <f>'PNC, Exon. &amp; no Exon.'!AA142</f>
        <v>0</v>
      </c>
      <c r="L154" s="48">
        <f>'PNC, Exon. &amp; no Exon.'!AD142</f>
        <v>0</v>
      </c>
      <c r="M154" s="48">
        <f>'PNC, Exon. &amp; no Exon.'!AG142</f>
        <v>0</v>
      </c>
      <c r="N154" s="48">
        <f>'PNC, Exon. &amp; no Exon.'!AJ142</f>
        <v>0</v>
      </c>
      <c r="O154" s="60" t="e">
        <f t="shared" si="8"/>
        <v>#DIV/0!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0</v>
      </c>
      <c r="D155" s="48">
        <f>'PNC, Exon. &amp; no Exon.'!F143</f>
        <v>0</v>
      </c>
      <c r="E155" s="48">
        <f>'PNC, Exon. &amp; no Exon.'!I143</f>
        <v>0</v>
      </c>
      <c r="F155" s="48">
        <f>'PNC, Exon. &amp; no Exon.'!L143</f>
        <v>0</v>
      </c>
      <c r="G155" s="48">
        <f>'PNC, Exon. &amp; no Exon.'!O143</f>
        <v>0</v>
      </c>
      <c r="H155" s="48">
        <f>'PNC, Exon. &amp; no Exon.'!R143</f>
        <v>0</v>
      </c>
      <c r="I155" s="48">
        <f>'PNC, Exon. &amp; no Exon.'!U143</f>
        <v>0</v>
      </c>
      <c r="J155" s="48">
        <f>'PNC, Exon. &amp; no Exon.'!X143</f>
        <v>0</v>
      </c>
      <c r="K155" s="48">
        <f>'PNC, Exon. &amp; no Exon.'!AA143</f>
        <v>0</v>
      </c>
      <c r="L155" s="48">
        <f>'PNC, Exon. &amp; no Exon.'!AD143</f>
        <v>0</v>
      </c>
      <c r="M155" s="48">
        <f>'PNC, Exon. &amp; no Exon.'!AG143</f>
        <v>0</v>
      </c>
      <c r="N155" s="48">
        <f>'PNC, Exon. &amp; no Exon.'!AJ143</f>
        <v>0</v>
      </c>
      <c r="O155" s="60" t="e">
        <f t="shared" si="8"/>
        <v>#DIV/0!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 t="e">
        <f t="shared" si="8"/>
        <v>#DIV/0!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0</v>
      </c>
      <c r="D157" s="48">
        <f>'PNC, Exon. &amp; no Exon.'!F145</f>
        <v>0</v>
      </c>
      <c r="E157" s="48">
        <f>'PNC, Exon. &amp; no Exon.'!I145</f>
        <v>0</v>
      </c>
      <c r="F157" s="48">
        <f>'PNC, Exon. &amp; no Exon.'!L145</f>
        <v>0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 t="e">
        <f t="shared" si="8"/>
        <v>#DIV/0!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0</v>
      </c>
      <c r="D158" s="48">
        <f>'PNC, Exon. &amp; no Exon.'!F146</f>
        <v>0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0</v>
      </c>
      <c r="L158" s="48">
        <f>'PNC, Exon. &amp; no Exon.'!AD146</f>
        <v>0</v>
      </c>
      <c r="M158" s="48">
        <f>'PNC, Exon. &amp; no Exon.'!AG146</f>
        <v>0</v>
      </c>
      <c r="N158" s="48">
        <f>'PNC, Exon. &amp; no Exon.'!AJ146</f>
        <v>0</v>
      </c>
      <c r="O158" s="60" t="e">
        <f t="shared" si="8"/>
        <v>#DIV/0!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0</v>
      </c>
      <c r="D159" s="48">
        <f>'PNC, Exon. &amp; no Exon.'!F147</f>
        <v>0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0</v>
      </c>
      <c r="H159" s="48">
        <f>'PNC, Exon. &amp; no Exon.'!R147</f>
        <v>0</v>
      </c>
      <c r="I159" s="48">
        <f>'PNC, Exon. &amp; no Exon.'!U147</f>
        <v>0</v>
      </c>
      <c r="J159" s="48">
        <f>'PNC, Exon. &amp; no Exon.'!X147</f>
        <v>0</v>
      </c>
      <c r="K159" s="48">
        <f>'PNC, Exon. &amp; no Exon.'!AA147</f>
        <v>0</v>
      </c>
      <c r="L159" s="48">
        <f>'PNC, Exon. &amp; no Exon.'!AD147</f>
        <v>0</v>
      </c>
      <c r="M159" s="48">
        <f>'PNC, Exon. &amp; no Exon.'!AG147</f>
        <v>0</v>
      </c>
      <c r="N159" s="48">
        <f>'PNC, Exon. &amp; no Exon.'!AJ147</f>
        <v>0</v>
      </c>
      <c r="O159" s="60" t="e">
        <f t="shared" si="8"/>
        <v>#DIV/0!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0</v>
      </c>
      <c r="D160" s="48">
        <f>'PNC, Exon. &amp; no Exon.'!F148</f>
        <v>0</v>
      </c>
      <c r="E160" s="48">
        <f>'PNC, Exon. &amp; no Exon.'!I148</f>
        <v>0</v>
      </c>
      <c r="F160" s="48">
        <f>'PNC, Exon. &amp; no Exon.'!L148</f>
        <v>0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0</v>
      </c>
      <c r="J160" s="48">
        <f>'PNC, Exon. &amp; no Exon.'!X148</f>
        <v>0</v>
      </c>
      <c r="K160" s="48">
        <f>'PNC, Exon. &amp; no Exon.'!AA148</f>
        <v>0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0</v>
      </c>
      <c r="O160" s="60" t="e">
        <f t="shared" si="8"/>
        <v>#DIV/0!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 t="e">
        <f t="shared" si="8"/>
        <v>#DIV/0!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0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0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 t="e">
        <f t="shared" si="8"/>
        <v>#DIV/0!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 t="e">
        <f t="shared" si="8"/>
        <v>#DIV/0!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0</v>
      </c>
      <c r="D164" s="48">
        <f>'PNC, Exon. &amp; no Exon.'!F152</f>
        <v>0</v>
      </c>
      <c r="E164" s="48">
        <f>'PNC, Exon. &amp; no Exon.'!I152</f>
        <v>0</v>
      </c>
      <c r="F164" s="48">
        <f>'PNC, Exon. &amp; no Exon.'!L152</f>
        <v>0</v>
      </c>
      <c r="G164" s="48">
        <f>'PNC, Exon. &amp; no Exon.'!O152</f>
        <v>0</v>
      </c>
      <c r="H164" s="48">
        <f>'PNC, Exon. &amp; no Exon.'!R152</f>
        <v>0</v>
      </c>
      <c r="I164" s="48">
        <f>'PNC, Exon. &amp; no Exon.'!U152</f>
        <v>0</v>
      </c>
      <c r="J164" s="48">
        <f>'PNC, Exon. &amp; no Exon.'!X152</f>
        <v>0</v>
      </c>
      <c r="K164" s="48">
        <f>'PNC, Exon. &amp; no Exon.'!AA152</f>
        <v>0</v>
      </c>
      <c r="L164" s="48">
        <f>'PNC, Exon. &amp; no Exon.'!AD152</f>
        <v>0</v>
      </c>
      <c r="M164" s="48">
        <f>'PNC, Exon. &amp; no Exon.'!AG152</f>
        <v>0</v>
      </c>
      <c r="N164" s="48">
        <f>'PNC, Exon. &amp; no Exon.'!AJ152</f>
        <v>0</v>
      </c>
      <c r="O164" s="60" t="e">
        <f t="shared" si="8"/>
        <v>#DIV/0!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0</v>
      </c>
      <c r="D165" s="48">
        <f>'PNC, Exon. &amp; no Exon.'!F153</f>
        <v>0</v>
      </c>
      <c r="E165" s="48">
        <f>'PNC, Exon. &amp; no Exon.'!I153</f>
        <v>0</v>
      </c>
      <c r="F165" s="48">
        <f>'PNC, Exon. &amp; no Exon.'!L153</f>
        <v>0</v>
      </c>
      <c r="G165" s="48">
        <f>'PNC, Exon. &amp; no Exon.'!O153</f>
        <v>0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 t="e">
        <f t="shared" si="8"/>
        <v>#DIV/0!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0</v>
      </c>
      <c r="D166" s="48">
        <f>'PNC, Exon. &amp; no Exon.'!F154</f>
        <v>0</v>
      </c>
      <c r="E166" s="48">
        <f>'PNC, Exon. &amp; no Exon.'!I154</f>
        <v>0</v>
      </c>
      <c r="F166" s="48">
        <f>'PNC, Exon. &amp; no Exon.'!L154</f>
        <v>0</v>
      </c>
      <c r="G166" s="48">
        <f>'PNC, Exon. &amp; no Exon.'!O154</f>
        <v>0</v>
      </c>
      <c r="H166" s="48">
        <f>'PNC, Exon. &amp; no Exon.'!R154</f>
        <v>0</v>
      </c>
      <c r="I166" s="48">
        <f>'PNC, Exon. &amp; no Exon.'!U154</f>
        <v>0</v>
      </c>
      <c r="J166" s="48">
        <f>'PNC, Exon. &amp; no Exon.'!X154</f>
        <v>0</v>
      </c>
      <c r="K166" s="48">
        <f>'PNC, Exon. &amp; no Exon.'!AA154</f>
        <v>0</v>
      </c>
      <c r="L166" s="48">
        <f>'PNC, Exon. &amp; no Exon.'!AD154</f>
        <v>0</v>
      </c>
      <c r="M166" s="48">
        <f>'PNC, Exon. &amp; no Exon.'!AG154</f>
        <v>0</v>
      </c>
      <c r="N166" s="48">
        <f>'PNC, Exon. &amp; no Exon.'!AJ154</f>
        <v>0</v>
      </c>
      <c r="O166" s="60" t="e">
        <f t="shared" si="8"/>
        <v>#DIV/0!</v>
      </c>
    </row>
    <row r="167" spans="1:15" ht="15.95" hidden="1" customHeight="1" x14ac:dyDescent="0.2">
      <c r="A167" s="47">
        <v>29</v>
      </c>
      <c r="B167" s="52" t="s">
        <v>125</v>
      </c>
      <c r="C167" s="63">
        <f>SUM(D167:N167)</f>
        <v>0</v>
      </c>
      <c r="D167" s="48">
        <f>'PNC, Exon. &amp; no Exon.'!F155</f>
        <v>0</v>
      </c>
      <c r="E167" s="48">
        <f>'PNC, Exon. &amp; no Exon.'!I155</f>
        <v>0</v>
      </c>
      <c r="F167" s="48">
        <f>'PNC, Exon. &amp; no Exon.'!L155</f>
        <v>0</v>
      </c>
      <c r="G167" s="48">
        <f>'PNC, Exon. &amp; no Exon.'!O155</f>
        <v>0</v>
      </c>
      <c r="H167" s="48">
        <f>'PNC, Exon. &amp; no Exon.'!R155</f>
        <v>0</v>
      </c>
      <c r="I167" s="48">
        <f>'PNC, Exon. &amp; no Exon.'!U155</f>
        <v>0</v>
      </c>
      <c r="J167" s="48">
        <f>'PNC, Exon. &amp; no Exon.'!X155</f>
        <v>0</v>
      </c>
      <c r="K167" s="48">
        <f>'PNC, Exon. &amp; no Exon.'!AA155</f>
        <v>0</v>
      </c>
      <c r="L167" s="48">
        <f>'PNC, Exon. &amp; no Exon.'!AD155</f>
        <v>0</v>
      </c>
      <c r="M167" s="48">
        <f>'PNC, Exon. &amp; no Exon.'!AG155</f>
        <v>0</v>
      </c>
      <c r="N167" s="48">
        <f>'PNC, Exon. &amp; no Exon.'!AJ155</f>
        <v>0</v>
      </c>
      <c r="O167" s="60" t="e">
        <f t="shared" si="8"/>
        <v>#DIV/0!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 t="e">
        <f t="shared" si="8"/>
        <v>#DIV/0!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0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0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 t="e">
        <f t="shared" si="8"/>
        <v>#DIV/0!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0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0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0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0</v>
      </c>
      <c r="O170" s="60" t="e">
        <f t="shared" si="8"/>
        <v>#DIV/0!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0</v>
      </c>
      <c r="D171" s="48">
        <f>'PNC, Exon. &amp; no Exon.'!F159</f>
        <v>0</v>
      </c>
      <c r="E171" s="48">
        <f>'PNC, Exon. &amp; no Exon.'!I159</f>
        <v>0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0</v>
      </c>
      <c r="I171" s="48">
        <f>'PNC, Exon. &amp; no Exon.'!U159</f>
        <v>0</v>
      </c>
      <c r="J171" s="48">
        <f>'PNC, Exon. &amp; no Exon.'!X159</f>
        <v>0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0</v>
      </c>
      <c r="O171" s="60" t="e">
        <f t="shared" si="8"/>
        <v>#DIV/0!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 t="e">
        <f t="shared" si="8"/>
        <v>#DIV/0!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 t="e">
        <f t="shared" si="8"/>
        <v>#DIV/0!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 t="e">
        <f t="shared" si="8"/>
        <v>#DIV/0!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0</v>
      </c>
      <c r="D175" s="48">
        <f>'PNC, Exon. &amp; no Exon.'!F163</f>
        <v>0</v>
      </c>
      <c r="E175" s="48">
        <f>'PNC, Exon. &amp; no Exon.'!I163</f>
        <v>0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0</v>
      </c>
      <c r="M175" s="48">
        <f>'PNC, Exon. &amp; no Exon.'!AG163</f>
        <v>0</v>
      </c>
      <c r="N175" s="48">
        <f>'PNC, Exon. &amp; no Exon.'!AJ163</f>
        <v>0</v>
      </c>
      <c r="O175" s="60" t="e">
        <f t="shared" si="8"/>
        <v>#DIV/0!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0</v>
      </c>
      <c r="D176" s="48">
        <f>'PNC, Exon. &amp; no Exon.'!F164</f>
        <v>0</v>
      </c>
      <c r="E176" s="48">
        <f>'PNC, Exon. &amp; no Exon.'!I164</f>
        <v>0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 t="e">
        <f>(C176/$C$138*100)</f>
        <v>#DIV/0!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3" t="s">
        <v>42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</row>
    <row r="198" spans="1:15" ht="12.75" hidden="1" customHeight="1" x14ac:dyDescent="0.2">
      <c r="A198" s="184" t="s">
        <v>56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</row>
    <row r="199" spans="1:15" ht="12.75" hidden="1" customHeight="1" x14ac:dyDescent="0.2">
      <c r="A199" s="185" t="s">
        <v>140</v>
      </c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</row>
    <row r="200" spans="1:15" ht="12.75" hidden="1" customHeight="1" x14ac:dyDescent="0.2">
      <c r="A200" s="184" t="s">
        <v>114</v>
      </c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109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113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0</v>
      </c>
      <c r="D203" s="87">
        <f t="shared" ref="D203:O203" si="10">SUM(D204:D241)</f>
        <v>0</v>
      </c>
      <c r="E203" s="87">
        <f t="shared" si="10"/>
        <v>0</v>
      </c>
      <c r="F203" s="87">
        <f t="shared" si="10"/>
        <v>0</v>
      </c>
      <c r="G203" s="87">
        <f t="shared" si="10"/>
        <v>0</v>
      </c>
      <c r="H203" s="87">
        <f t="shared" si="10"/>
        <v>0</v>
      </c>
      <c r="I203" s="87">
        <f t="shared" si="10"/>
        <v>0</v>
      </c>
      <c r="J203" s="87">
        <f t="shared" si="10"/>
        <v>0</v>
      </c>
      <c r="K203" s="87">
        <f t="shared" si="10"/>
        <v>0</v>
      </c>
      <c r="L203" s="87">
        <f t="shared" si="10"/>
        <v>0</v>
      </c>
      <c r="M203" s="87">
        <f t="shared" si="10"/>
        <v>0</v>
      </c>
      <c r="N203" s="87">
        <f t="shared" si="10"/>
        <v>0</v>
      </c>
      <c r="O203" s="115" t="e">
        <f t="shared" si="10"/>
        <v>#DIV/0!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0</v>
      </c>
      <c r="D204" s="48">
        <f>'PNC, Exon. &amp; no Exon.'!F186</f>
        <v>0</v>
      </c>
      <c r="E204" s="48">
        <f>'PNC, Exon. &amp; no Exon.'!I186</f>
        <v>0</v>
      </c>
      <c r="F204" s="48">
        <f>'PNC, Exon. &amp; no Exon.'!L186</f>
        <v>0</v>
      </c>
      <c r="G204" s="48">
        <f>'PNC, Exon. &amp; no Exon.'!O186</f>
        <v>0</v>
      </c>
      <c r="H204" s="48">
        <f>'PNC, Exon. &amp; no Exon.'!R186</f>
        <v>0</v>
      </c>
      <c r="I204" s="48">
        <f>'PNC, Exon. &amp; no Exon.'!U186</f>
        <v>0</v>
      </c>
      <c r="J204" s="48">
        <f>'PNC, Exon. &amp; no Exon.'!X186</f>
        <v>0</v>
      </c>
      <c r="K204" s="48">
        <f>'PNC, Exon. &amp; no Exon.'!AA186</f>
        <v>0</v>
      </c>
      <c r="L204" s="48">
        <f>'PNC, Exon. &amp; no Exon.'!AD186</f>
        <v>0</v>
      </c>
      <c r="M204" s="48">
        <f>'PNC, Exon. &amp; no Exon.'!AG186</f>
        <v>0</v>
      </c>
      <c r="N204" s="48">
        <f>'PNC, Exon. &amp; no Exon.'!AJ186</f>
        <v>0</v>
      </c>
      <c r="O204" s="60" t="e">
        <f>(C204/$C$203*100)</f>
        <v>#DIV/0!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0</v>
      </c>
      <c r="D205" s="48">
        <f>'PNC, Exon. &amp; no Exon.'!F187</f>
        <v>0</v>
      </c>
      <c r="E205" s="48">
        <f>'PNC, Exon. &amp; no Exon.'!I187</f>
        <v>0</v>
      </c>
      <c r="F205" s="48">
        <f>'PNC, Exon. &amp; no Exon.'!L187</f>
        <v>0</v>
      </c>
      <c r="G205" s="48">
        <f>'PNC, Exon. &amp; no Exon.'!O187</f>
        <v>0</v>
      </c>
      <c r="H205" s="48">
        <f>'PNC, Exon. &amp; no Exon.'!R187</f>
        <v>0</v>
      </c>
      <c r="I205" s="48">
        <f>'PNC, Exon. &amp; no Exon.'!U187</f>
        <v>0</v>
      </c>
      <c r="J205" s="48">
        <f>'PNC, Exon. &amp; no Exon.'!X187</f>
        <v>0</v>
      </c>
      <c r="K205" s="48">
        <f>'PNC, Exon. &amp; no Exon.'!AA187</f>
        <v>0</v>
      </c>
      <c r="L205" s="48">
        <f>'PNC, Exon. &amp; no Exon.'!AD187</f>
        <v>0</v>
      </c>
      <c r="M205" s="48">
        <f>'PNC, Exon. &amp; no Exon.'!AG187</f>
        <v>0</v>
      </c>
      <c r="N205" s="48">
        <f>'PNC, Exon. &amp; no Exon.'!AJ187</f>
        <v>0</v>
      </c>
      <c r="O205" s="60" t="e">
        <f t="shared" ref="O205:O241" si="12">(C205/$C$203*100)</f>
        <v>#DIV/0!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0</v>
      </c>
      <c r="D206" s="48">
        <f>'PNC, Exon. &amp; no Exon.'!F188</f>
        <v>0</v>
      </c>
      <c r="E206" s="48">
        <f>'PNC, Exon. &amp; no Exon.'!I188</f>
        <v>0</v>
      </c>
      <c r="F206" s="48">
        <f>'PNC, Exon. &amp; no Exon.'!L188</f>
        <v>0</v>
      </c>
      <c r="G206" s="48">
        <f>'PNC, Exon. &amp; no Exon.'!O188</f>
        <v>0</v>
      </c>
      <c r="H206" s="48">
        <f>'PNC, Exon. &amp; no Exon.'!R188</f>
        <v>0</v>
      </c>
      <c r="I206" s="48">
        <f>'PNC, Exon. &amp; no Exon.'!U188</f>
        <v>0</v>
      </c>
      <c r="J206" s="48">
        <f>'PNC, Exon. &amp; no Exon.'!X188</f>
        <v>0</v>
      </c>
      <c r="K206" s="48">
        <f>'PNC, Exon. &amp; no Exon.'!AA188</f>
        <v>0</v>
      </c>
      <c r="L206" s="48">
        <f>'PNC, Exon. &amp; no Exon.'!AD188</f>
        <v>0</v>
      </c>
      <c r="M206" s="48">
        <f>'PNC, Exon. &amp; no Exon.'!AG188</f>
        <v>0</v>
      </c>
      <c r="N206" s="48">
        <f>'PNC, Exon. &amp; no Exon.'!AJ188</f>
        <v>0</v>
      </c>
      <c r="O206" s="60" t="e">
        <f t="shared" si="12"/>
        <v>#DIV/0!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0</v>
      </c>
      <c r="D207" s="48">
        <f>'PNC, Exon. &amp; no Exon.'!F189</f>
        <v>0</v>
      </c>
      <c r="E207" s="48">
        <f>'PNC, Exon. &amp; no Exon.'!I189</f>
        <v>0</v>
      </c>
      <c r="F207" s="48">
        <f>'PNC, Exon. &amp; no Exon.'!L189</f>
        <v>0</v>
      </c>
      <c r="G207" s="48">
        <f>'PNC, Exon. &amp; no Exon.'!O189</f>
        <v>0</v>
      </c>
      <c r="H207" s="48">
        <f>'PNC, Exon. &amp; no Exon.'!R189</f>
        <v>0</v>
      </c>
      <c r="I207" s="48">
        <f>'PNC, Exon. &amp; no Exon.'!U189</f>
        <v>0</v>
      </c>
      <c r="J207" s="48">
        <f>'PNC, Exon. &amp; no Exon.'!X189</f>
        <v>0</v>
      </c>
      <c r="K207" s="48">
        <f>'PNC, Exon. &amp; no Exon.'!AA189</f>
        <v>0</v>
      </c>
      <c r="L207" s="48">
        <f>'PNC, Exon. &amp; no Exon.'!AD189</f>
        <v>0</v>
      </c>
      <c r="M207" s="48">
        <f>'PNC, Exon. &amp; no Exon.'!AG189</f>
        <v>0</v>
      </c>
      <c r="N207" s="48">
        <f>'PNC, Exon. &amp; no Exon.'!AJ189</f>
        <v>0</v>
      </c>
      <c r="O207" s="60" t="e">
        <f t="shared" si="12"/>
        <v>#DIV/0!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0</v>
      </c>
      <c r="D208" s="48">
        <f>'PNC, Exon. &amp; no Exon.'!F190</f>
        <v>0</v>
      </c>
      <c r="E208" s="48">
        <f>'PNC, Exon. &amp; no Exon.'!I190</f>
        <v>0</v>
      </c>
      <c r="F208" s="48">
        <f>'PNC, Exon. &amp; no Exon.'!L190</f>
        <v>0</v>
      </c>
      <c r="G208" s="48">
        <f>'PNC, Exon. &amp; no Exon.'!O190</f>
        <v>0</v>
      </c>
      <c r="H208" s="48">
        <f>'PNC, Exon. &amp; no Exon.'!R190</f>
        <v>0</v>
      </c>
      <c r="I208" s="48">
        <f>'PNC, Exon. &amp; no Exon.'!U190</f>
        <v>0</v>
      </c>
      <c r="J208" s="48">
        <f>'PNC, Exon. &amp; no Exon.'!X190</f>
        <v>0</v>
      </c>
      <c r="K208" s="48">
        <f>'PNC, Exon. &amp; no Exon.'!AA190</f>
        <v>0</v>
      </c>
      <c r="L208" s="48">
        <f>'PNC, Exon. &amp; no Exon.'!AD190</f>
        <v>0</v>
      </c>
      <c r="M208" s="48">
        <f>'PNC, Exon. &amp; no Exon.'!AG190</f>
        <v>0</v>
      </c>
      <c r="N208" s="48">
        <f>'PNC, Exon. &amp; no Exon.'!AJ190</f>
        <v>0</v>
      </c>
      <c r="O208" s="60" t="e">
        <f t="shared" si="12"/>
        <v>#DIV/0!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 t="e">
        <f t="shared" si="12"/>
        <v>#DIV/0!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0</v>
      </c>
      <c r="D210" s="48">
        <f>'PNC, Exon. &amp; no Exon.'!F192</f>
        <v>0</v>
      </c>
      <c r="E210" s="48">
        <f>'PNC, Exon. &amp; no Exon.'!I192</f>
        <v>0</v>
      </c>
      <c r="F210" s="48">
        <f>'PNC, Exon. &amp; no Exon.'!L192</f>
        <v>0</v>
      </c>
      <c r="G210" s="48">
        <f>'PNC, Exon. &amp; no Exon.'!O192</f>
        <v>0</v>
      </c>
      <c r="H210" s="48">
        <f>'PNC, Exon. &amp; no Exon.'!R192</f>
        <v>0</v>
      </c>
      <c r="I210" s="48">
        <f>'PNC, Exon. &amp; no Exon.'!U192</f>
        <v>0</v>
      </c>
      <c r="J210" s="48">
        <f>'PNC, Exon. &amp; no Exon.'!X192</f>
        <v>0</v>
      </c>
      <c r="K210" s="48">
        <f>'PNC, Exon. &amp; no Exon.'!AA192</f>
        <v>0</v>
      </c>
      <c r="L210" s="48">
        <f>'PNC, Exon. &amp; no Exon.'!AD192</f>
        <v>0</v>
      </c>
      <c r="M210" s="48">
        <f>'PNC, Exon. &amp; no Exon.'!AG192</f>
        <v>0</v>
      </c>
      <c r="N210" s="48">
        <f>'PNC, Exon. &amp; no Exon.'!AJ192</f>
        <v>0</v>
      </c>
      <c r="O210" s="60" t="e">
        <f t="shared" si="12"/>
        <v>#DIV/0!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0</v>
      </c>
      <c r="D211" s="48">
        <f>'PNC, Exon. &amp; no Exon.'!F193</f>
        <v>0</v>
      </c>
      <c r="E211" s="48">
        <f>'PNC, Exon. &amp; no Exon.'!I193</f>
        <v>0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0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0</v>
      </c>
      <c r="O211" s="60" t="e">
        <f t="shared" si="12"/>
        <v>#DIV/0!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0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0</v>
      </c>
      <c r="I212" s="48">
        <f>'PNC, Exon. &amp; no Exon.'!U194</f>
        <v>0</v>
      </c>
      <c r="J212" s="48">
        <f>'PNC, Exon. &amp; no Exon.'!X194</f>
        <v>0</v>
      </c>
      <c r="K212" s="48">
        <f>'PNC, Exon. &amp; no Exon.'!AA194</f>
        <v>0</v>
      </c>
      <c r="L212" s="48">
        <f>'PNC, Exon. &amp; no Exon.'!AD194</f>
        <v>0</v>
      </c>
      <c r="M212" s="48">
        <f>'PNC, Exon. &amp; no Exon.'!AG194</f>
        <v>0</v>
      </c>
      <c r="N212" s="48">
        <f>'PNC, Exon. &amp; no Exon.'!AJ194</f>
        <v>0</v>
      </c>
      <c r="O212" s="60" t="e">
        <f t="shared" si="12"/>
        <v>#DIV/0!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0</v>
      </c>
      <c r="D213" s="48">
        <f>'PNC, Exon. &amp; no Exon.'!F195</f>
        <v>0</v>
      </c>
      <c r="E213" s="48">
        <f>'PNC, Exon. &amp; no Exon.'!I195</f>
        <v>0</v>
      </c>
      <c r="F213" s="48">
        <f>'PNC, Exon. &amp; no Exon.'!L195</f>
        <v>0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 t="e">
        <f t="shared" si="12"/>
        <v>#DIV/0!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0</v>
      </c>
      <c r="D214" s="48">
        <f>'PNC, Exon. &amp; no Exon.'!F196</f>
        <v>0</v>
      </c>
      <c r="E214" s="48">
        <f>'PNC, Exon. &amp; no Exon.'!I196</f>
        <v>0</v>
      </c>
      <c r="F214" s="48">
        <f>'PNC, Exon. &amp; no Exon.'!L196</f>
        <v>0</v>
      </c>
      <c r="G214" s="48">
        <f>'PNC, Exon. &amp; no Exon.'!O196</f>
        <v>0</v>
      </c>
      <c r="H214" s="48">
        <f>'PNC, Exon. &amp; no Exon.'!R196</f>
        <v>0</v>
      </c>
      <c r="I214" s="48">
        <f>'PNC, Exon. &amp; no Exon.'!U196</f>
        <v>0</v>
      </c>
      <c r="J214" s="48">
        <f>'PNC, Exon. &amp; no Exon.'!X196</f>
        <v>0</v>
      </c>
      <c r="K214" s="48">
        <f>'PNC, Exon. &amp; no Exon.'!AA196</f>
        <v>0</v>
      </c>
      <c r="L214" s="48">
        <f>'PNC, Exon. &amp; no Exon.'!AD196</f>
        <v>0</v>
      </c>
      <c r="M214" s="48">
        <f>'PNC, Exon. &amp; no Exon.'!AG196</f>
        <v>0</v>
      </c>
      <c r="N214" s="48">
        <f>'PNC, Exon. &amp; no Exon.'!AJ196</f>
        <v>0</v>
      </c>
      <c r="O214" s="60" t="e">
        <f t="shared" si="12"/>
        <v>#DIV/0!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0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0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 t="e">
        <f t="shared" si="12"/>
        <v>#DIV/0!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 t="e">
        <f t="shared" si="12"/>
        <v>#DIV/0!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0</v>
      </c>
      <c r="D217" s="48">
        <f>'PNC, Exon. &amp; no Exon.'!F199</f>
        <v>0</v>
      </c>
      <c r="E217" s="48">
        <f>'PNC, Exon. &amp; no Exon.'!I199</f>
        <v>0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0</v>
      </c>
      <c r="I217" s="48">
        <f>'PNC, Exon. &amp; no Exon.'!U199</f>
        <v>0</v>
      </c>
      <c r="J217" s="48">
        <f>'PNC, Exon. &amp; no Exon.'!X199</f>
        <v>0</v>
      </c>
      <c r="K217" s="48">
        <f>'PNC, Exon. &amp; no Exon.'!AA199</f>
        <v>0</v>
      </c>
      <c r="L217" s="48">
        <f>'PNC, Exon. &amp; no Exon.'!AD199</f>
        <v>0</v>
      </c>
      <c r="M217" s="48">
        <f>'PNC, Exon. &amp; no Exon.'!AG199</f>
        <v>0</v>
      </c>
      <c r="N217" s="48">
        <f>'PNC, Exon. &amp; no Exon.'!AJ199</f>
        <v>0</v>
      </c>
      <c r="O217" s="60" t="e">
        <f t="shared" si="12"/>
        <v>#DIV/0!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0</v>
      </c>
      <c r="D218" s="48">
        <f>'PNC, Exon. &amp; no Exon.'!F200</f>
        <v>0</v>
      </c>
      <c r="E218" s="48">
        <f>'PNC, Exon. &amp; no Exon.'!I200</f>
        <v>0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0</v>
      </c>
      <c r="I218" s="48">
        <f>'PNC, Exon. &amp; no Exon.'!U200</f>
        <v>0</v>
      </c>
      <c r="J218" s="48">
        <f>'PNC, Exon. &amp; no Exon.'!X200</f>
        <v>0</v>
      </c>
      <c r="K218" s="48">
        <f>'PNC, Exon. &amp; no Exon.'!AA200</f>
        <v>0</v>
      </c>
      <c r="L218" s="48">
        <f>'PNC, Exon. &amp; no Exon.'!AD200</f>
        <v>0</v>
      </c>
      <c r="M218" s="48">
        <f>'PNC, Exon. &amp; no Exon.'!AG200</f>
        <v>0</v>
      </c>
      <c r="N218" s="48">
        <f>'PNC, Exon. &amp; no Exon.'!AJ200</f>
        <v>0</v>
      </c>
      <c r="O218" s="60" t="e">
        <f t="shared" si="12"/>
        <v>#DIV/0!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0</v>
      </c>
      <c r="D219" s="48">
        <f>'PNC, Exon. &amp; no Exon.'!F201</f>
        <v>0</v>
      </c>
      <c r="E219" s="48">
        <f>'PNC, Exon. &amp; no Exon.'!I201</f>
        <v>0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0</v>
      </c>
      <c r="I219" s="48">
        <f>'PNC, Exon. &amp; no Exon.'!U201</f>
        <v>0</v>
      </c>
      <c r="J219" s="48">
        <f>'PNC, Exon. &amp; no Exon.'!X201</f>
        <v>0</v>
      </c>
      <c r="K219" s="48">
        <f>'PNC, Exon. &amp; no Exon.'!AA201</f>
        <v>0</v>
      </c>
      <c r="L219" s="48">
        <f>'PNC, Exon. &amp; no Exon.'!AD201</f>
        <v>0</v>
      </c>
      <c r="M219" s="48">
        <f>'PNC, Exon. &amp; no Exon.'!AG201</f>
        <v>0</v>
      </c>
      <c r="N219" s="48">
        <f>'PNC, Exon. &amp; no Exon.'!AJ201</f>
        <v>0</v>
      </c>
      <c r="O219" s="60" t="e">
        <f t="shared" si="12"/>
        <v>#DIV/0!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0</v>
      </c>
      <c r="D220" s="48">
        <f>'PNC, Exon. &amp; no Exon.'!F202</f>
        <v>0</v>
      </c>
      <c r="E220" s="48">
        <f>'PNC, Exon. &amp; no Exon.'!I202</f>
        <v>0</v>
      </c>
      <c r="F220" s="48">
        <f>'PNC, Exon. &amp; no Exon.'!L202</f>
        <v>0</v>
      </c>
      <c r="G220" s="48">
        <f>'PNC, Exon. &amp; no Exon.'!O202</f>
        <v>0</v>
      </c>
      <c r="H220" s="48">
        <f>'PNC, Exon. &amp; no Exon.'!R202</f>
        <v>0</v>
      </c>
      <c r="I220" s="48">
        <f>'PNC, Exon. &amp; no Exon.'!U202</f>
        <v>0</v>
      </c>
      <c r="J220" s="48">
        <f>'PNC, Exon. &amp; no Exon.'!X202</f>
        <v>0</v>
      </c>
      <c r="K220" s="48">
        <f>'PNC, Exon. &amp; no Exon.'!AA202</f>
        <v>0</v>
      </c>
      <c r="L220" s="48">
        <f>'PNC, Exon. &amp; no Exon.'!AD202</f>
        <v>0</v>
      </c>
      <c r="M220" s="48">
        <f>'PNC, Exon. &amp; no Exon.'!AG202</f>
        <v>0</v>
      </c>
      <c r="N220" s="48">
        <f>'PNC, Exon. &amp; no Exon.'!AJ202</f>
        <v>0</v>
      </c>
      <c r="O220" s="60" t="e">
        <f t="shared" si="12"/>
        <v>#DIV/0!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 t="e">
        <f t="shared" si="12"/>
        <v>#DIV/0!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0</v>
      </c>
      <c r="D222" s="48">
        <f>'PNC, Exon. &amp; no Exon.'!F204</f>
        <v>0</v>
      </c>
      <c r="E222" s="48">
        <f>'PNC, Exon. &amp; no Exon.'!I204</f>
        <v>0</v>
      </c>
      <c r="F222" s="48">
        <f>'PNC, Exon. &amp; no Exon.'!L204</f>
        <v>0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 t="e">
        <f t="shared" si="12"/>
        <v>#DIV/0!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0</v>
      </c>
      <c r="D223" s="48">
        <f>'PNC, Exon. &amp; no Exon.'!F205</f>
        <v>0</v>
      </c>
      <c r="E223" s="48">
        <f>'PNC, Exon. &amp; no Exon.'!I205</f>
        <v>0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0</v>
      </c>
      <c r="L223" s="48">
        <f>'PNC, Exon. &amp; no Exon.'!AD205</f>
        <v>0</v>
      </c>
      <c r="M223" s="48">
        <f>'PNC, Exon. &amp; no Exon.'!AG205</f>
        <v>0</v>
      </c>
      <c r="N223" s="48">
        <f>'PNC, Exon. &amp; no Exon.'!AJ205</f>
        <v>0</v>
      </c>
      <c r="O223" s="60" t="e">
        <f t="shared" si="12"/>
        <v>#DIV/0!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0</v>
      </c>
      <c r="D224" s="48">
        <f>'PNC, Exon. &amp; no Exon.'!F206</f>
        <v>0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0</v>
      </c>
      <c r="H224" s="48">
        <f>'PNC, Exon. &amp; no Exon.'!R206</f>
        <v>0</v>
      </c>
      <c r="I224" s="48">
        <f>'PNC, Exon. &amp; no Exon.'!U206</f>
        <v>0</v>
      </c>
      <c r="J224" s="48">
        <f>'PNC, Exon. &amp; no Exon.'!X206</f>
        <v>0</v>
      </c>
      <c r="K224" s="48">
        <f>'PNC, Exon. &amp; no Exon.'!AA206</f>
        <v>0</v>
      </c>
      <c r="L224" s="48">
        <f>'PNC, Exon. &amp; no Exon.'!AD206</f>
        <v>0</v>
      </c>
      <c r="M224" s="48">
        <f>'PNC, Exon. &amp; no Exon.'!AG206</f>
        <v>0</v>
      </c>
      <c r="N224" s="48">
        <f>'PNC, Exon. &amp; no Exon.'!AJ206</f>
        <v>0</v>
      </c>
      <c r="O224" s="60" t="e">
        <f t="shared" si="12"/>
        <v>#DIV/0!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0</v>
      </c>
      <c r="D225" s="48">
        <f>'PNC, Exon. &amp; no Exon.'!F207</f>
        <v>0</v>
      </c>
      <c r="E225" s="48">
        <f>'PNC, Exon. &amp; no Exon.'!I207</f>
        <v>0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0</v>
      </c>
      <c r="I225" s="48">
        <f>'PNC, Exon. &amp; no Exon.'!U207</f>
        <v>0</v>
      </c>
      <c r="J225" s="48">
        <f>'PNC, Exon. &amp; no Exon.'!X207</f>
        <v>0</v>
      </c>
      <c r="K225" s="48">
        <f>'PNC, Exon. &amp; no Exon.'!AA207</f>
        <v>0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0</v>
      </c>
      <c r="O225" s="60" t="e">
        <f t="shared" si="12"/>
        <v>#DIV/0!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 t="e">
        <f t="shared" si="12"/>
        <v>#DIV/0!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0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0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 t="e">
        <f t="shared" si="12"/>
        <v>#DIV/0!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 t="e">
        <f t="shared" si="12"/>
        <v>#DIV/0!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0</v>
      </c>
      <c r="D229" s="48">
        <f>'PNC, Exon. &amp; no Exon.'!F211</f>
        <v>0</v>
      </c>
      <c r="E229" s="48">
        <f>'PNC, Exon. &amp; no Exon.'!I211</f>
        <v>0</v>
      </c>
      <c r="F229" s="48">
        <f>'PNC, Exon. &amp; no Exon.'!L211</f>
        <v>0</v>
      </c>
      <c r="G229" s="48">
        <f>'PNC, Exon. &amp; no Exon.'!O211</f>
        <v>0</v>
      </c>
      <c r="H229" s="48">
        <f>'PNC, Exon. &amp; no Exon.'!R211</f>
        <v>0</v>
      </c>
      <c r="I229" s="48">
        <f>'PNC, Exon. &amp; no Exon.'!U211</f>
        <v>0</v>
      </c>
      <c r="J229" s="48">
        <f>'PNC, Exon. &amp; no Exon.'!X211</f>
        <v>0</v>
      </c>
      <c r="K229" s="48">
        <f>'PNC, Exon. &amp; no Exon.'!AA211</f>
        <v>0</v>
      </c>
      <c r="L229" s="48">
        <f>'PNC, Exon. &amp; no Exon.'!AD211</f>
        <v>0</v>
      </c>
      <c r="M229" s="48">
        <f>'PNC, Exon. &amp; no Exon.'!AG211</f>
        <v>0</v>
      </c>
      <c r="N229" s="48">
        <f>'PNC, Exon. &amp; no Exon.'!AJ211</f>
        <v>0</v>
      </c>
      <c r="O229" s="60" t="e">
        <f t="shared" si="12"/>
        <v>#DIV/0!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0</v>
      </c>
      <c r="D230" s="48">
        <f>'PNC, Exon. &amp; no Exon.'!F212</f>
        <v>0</v>
      </c>
      <c r="E230" s="48">
        <f>'PNC, Exon. &amp; no Exon.'!I212</f>
        <v>0</v>
      </c>
      <c r="F230" s="48">
        <f>'PNC, Exon. &amp; no Exon.'!L212</f>
        <v>0</v>
      </c>
      <c r="G230" s="48">
        <f>'PNC, Exon. &amp; no Exon.'!O212</f>
        <v>0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 t="e">
        <f t="shared" si="12"/>
        <v>#DIV/0!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0</v>
      </c>
      <c r="D231" s="48">
        <f>'PNC, Exon. &amp; no Exon.'!F213</f>
        <v>0</v>
      </c>
      <c r="E231" s="48">
        <f>'PNC, Exon. &amp; no Exon.'!I213</f>
        <v>0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0</v>
      </c>
      <c r="I231" s="48">
        <f>'PNC, Exon. &amp; no Exon.'!U213</f>
        <v>0</v>
      </c>
      <c r="J231" s="48">
        <f>'PNC, Exon. &amp; no Exon.'!X213</f>
        <v>0</v>
      </c>
      <c r="K231" s="48">
        <f>'PNC, Exon. &amp; no Exon.'!AA213</f>
        <v>0</v>
      </c>
      <c r="L231" s="48">
        <f>'PNC, Exon. &amp; no Exon.'!AD213</f>
        <v>0</v>
      </c>
      <c r="M231" s="48">
        <f>'PNC, Exon. &amp; no Exon.'!AG213</f>
        <v>0</v>
      </c>
      <c r="N231" s="48">
        <f>'PNC, Exon. &amp; no Exon.'!AJ213</f>
        <v>0</v>
      </c>
      <c r="O231" s="60" t="e">
        <f t="shared" si="12"/>
        <v>#DIV/0!</v>
      </c>
    </row>
    <row r="232" spans="1:15" ht="15.95" hidden="1" customHeight="1" x14ac:dyDescent="0.2">
      <c r="A232" s="47">
        <v>29</v>
      </c>
      <c r="B232" s="52" t="s">
        <v>125</v>
      </c>
      <c r="C232" s="63">
        <f>SUM(D232:N232)</f>
        <v>0</v>
      </c>
      <c r="D232" s="48">
        <f>'PNC, Exon. &amp; no Exon.'!F214</f>
        <v>0</v>
      </c>
      <c r="E232" s="48">
        <f>'PNC, Exon. &amp; no Exon.'!I214</f>
        <v>0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0</v>
      </c>
      <c r="I232" s="48">
        <f>'PNC, Exon. &amp; no Exon.'!U214</f>
        <v>0</v>
      </c>
      <c r="J232" s="48">
        <f>'PNC, Exon. &amp; no Exon.'!X214</f>
        <v>0</v>
      </c>
      <c r="K232" s="48">
        <f>'PNC, Exon. &amp; no Exon.'!AA214</f>
        <v>0</v>
      </c>
      <c r="L232" s="48">
        <f>'PNC, Exon. &amp; no Exon.'!AD214</f>
        <v>0</v>
      </c>
      <c r="M232" s="48">
        <f>'PNC, Exon. &amp; no Exon.'!AG214</f>
        <v>0</v>
      </c>
      <c r="N232" s="48">
        <f>'PNC, Exon. &amp; no Exon.'!AJ214</f>
        <v>0</v>
      </c>
      <c r="O232" s="60" t="e">
        <f t="shared" si="12"/>
        <v>#DIV/0!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 t="e">
        <f t="shared" si="12"/>
        <v>#DIV/0!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0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0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 t="e">
        <f t="shared" si="12"/>
        <v>#DIV/0!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0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0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0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0</v>
      </c>
      <c r="O235" s="60" t="e">
        <f t="shared" si="12"/>
        <v>#DIV/0!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0</v>
      </c>
      <c r="D236" s="48">
        <f>'PNC, Exon. &amp; no Exon.'!F218</f>
        <v>0</v>
      </c>
      <c r="E236" s="48">
        <f>'PNC, Exon. &amp; no Exon.'!I218</f>
        <v>0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0</v>
      </c>
      <c r="I236" s="48">
        <f>'PNC, Exon. &amp; no Exon.'!U218</f>
        <v>0</v>
      </c>
      <c r="J236" s="48">
        <f>'PNC, Exon. &amp; no Exon.'!X218</f>
        <v>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0</v>
      </c>
      <c r="N236" s="48">
        <f>'PNC, Exon. &amp; no Exon.'!AJ218</f>
        <v>0</v>
      </c>
      <c r="O236" s="60" t="e">
        <f t="shared" si="12"/>
        <v>#DIV/0!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 t="e">
        <f t="shared" si="12"/>
        <v>#DIV/0!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 t="e">
        <f t="shared" si="12"/>
        <v>#DIV/0!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 t="e">
        <f t="shared" si="12"/>
        <v>#DIV/0!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0</v>
      </c>
      <c r="D240" s="48">
        <f>'PNC, Exon. &amp; no Exon.'!F222</f>
        <v>0</v>
      </c>
      <c r="E240" s="48">
        <f>'PNC, Exon. &amp; no Exon.'!I222</f>
        <v>0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0</v>
      </c>
      <c r="M240" s="48">
        <f>'PNC, Exon. &amp; no Exon.'!AG222</f>
        <v>0</v>
      </c>
      <c r="N240" s="48">
        <f>'PNC, Exon. &amp; no Exon.'!AJ222</f>
        <v>0</v>
      </c>
      <c r="O240" s="60" t="e">
        <f t="shared" si="12"/>
        <v>#DIV/0!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0</v>
      </c>
      <c r="D241" s="48">
        <f>'PNC, Exon. &amp; no Exon.'!F223</f>
        <v>0</v>
      </c>
      <c r="E241" s="48">
        <f>'PNC, Exon. &amp; no Exon.'!I223</f>
        <v>0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0</v>
      </c>
      <c r="N241" s="48">
        <f>'PNC, Exon. &amp; no Exon.'!AJ223</f>
        <v>0</v>
      </c>
      <c r="O241" s="60" t="e">
        <f t="shared" si="12"/>
        <v>#DIV/0!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</row>
    <row r="264" spans="1:15" ht="13.5" hidden="1" customHeight="1" x14ac:dyDescent="0.2">
      <c r="A264" s="184" t="s">
        <v>56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</row>
    <row r="265" spans="1:15" ht="13.5" hidden="1" customHeight="1" x14ac:dyDescent="0.2">
      <c r="A265" s="185" t="s">
        <v>141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</row>
    <row r="266" spans="1:15" hidden="1" x14ac:dyDescent="0.2">
      <c r="A266" s="184" t="s">
        <v>114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109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113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0</v>
      </c>
      <c r="D269" s="87">
        <f t="shared" ref="D269:O269" si="13">SUM(D270:D307)</f>
        <v>0</v>
      </c>
      <c r="E269" s="87">
        <f t="shared" si="13"/>
        <v>0</v>
      </c>
      <c r="F269" s="87">
        <f t="shared" si="13"/>
        <v>0</v>
      </c>
      <c r="G269" s="87">
        <f t="shared" si="13"/>
        <v>0</v>
      </c>
      <c r="H269" s="87">
        <f t="shared" si="13"/>
        <v>0</v>
      </c>
      <c r="I269" s="87">
        <f t="shared" si="13"/>
        <v>0</v>
      </c>
      <c r="J269" s="87">
        <f t="shared" si="13"/>
        <v>0</v>
      </c>
      <c r="K269" s="87">
        <f t="shared" si="13"/>
        <v>0</v>
      </c>
      <c r="L269" s="87">
        <f t="shared" si="13"/>
        <v>0</v>
      </c>
      <c r="M269" s="87">
        <f t="shared" si="13"/>
        <v>0</v>
      </c>
      <c r="N269" s="87">
        <f t="shared" si="13"/>
        <v>0</v>
      </c>
      <c r="O269" s="115" t="e">
        <f t="shared" si="13"/>
        <v>#DIV/0!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0</v>
      </c>
      <c r="D270" s="48">
        <f>'PNC, Exon. &amp; no Exon.'!F245</f>
        <v>0</v>
      </c>
      <c r="E270" s="48">
        <f>'PNC, Exon. &amp; no Exon.'!I245</f>
        <v>0</v>
      </c>
      <c r="F270" s="48">
        <f>'PNC, Exon. &amp; no Exon.'!L245</f>
        <v>0</v>
      </c>
      <c r="G270" s="48">
        <f>'PNC, Exon. &amp; no Exon.'!O245</f>
        <v>0</v>
      </c>
      <c r="H270" s="48">
        <f>'PNC, Exon. &amp; no Exon.'!R245</f>
        <v>0</v>
      </c>
      <c r="I270" s="48">
        <f>'PNC, Exon. &amp; no Exon.'!U245</f>
        <v>0</v>
      </c>
      <c r="J270" s="48">
        <f>'PNC, Exon. &amp; no Exon.'!X245</f>
        <v>0</v>
      </c>
      <c r="K270" s="48">
        <f>'PNC, Exon. &amp; no Exon.'!AA245</f>
        <v>0</v>
      </c>
      <c r="L270" s="48">
        <f>'PNC, Exon. &amp; no Exon.'!AD245</f>
        <v>0</v>
      </c>
      <c r="M270" s="48">
        <f>'PNC, Exon. &amp; no Exon.'!AG245</f>
        <v>0</v>
      </c>
      <c r="N270" s="48">
        <f>'PNC, Exon. &amp; no Exon.'!AJ245</f>
        <v>0</v>
      </c>
      <c r="O270" s="60" t="e">
        <f>(C270/$C$269*100)</f>
        <v>#DIV/0!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0</v>
      </c>
      <c r="D271" s="48">
        <f>'PNC, Exon. &amp; no Exon.'!F246</f>
        <v>0</v>
      </c>
      <c r="E271" s="48">
        <f>'PNC, Exon. &amp; no Exon.'!I246</f>
        <v>0</v>
      </c>
      <c r="F271" s="48">
        <f>'PNC, Exon. &amp; no Exon.'!L246</f>
        <v>0</v>
      </c>
      <c r="G271" s="48">
        <f>'PNC, Exon. &amp; no Exon.'!O246</f>
        <v>0</v>
      </c>
      <c r="H271" s="48">
        <f>'PNC, Exon. &amp; no Exon.'!R246</f>
        <v>0</v>
      </c>
      <c r="I271" s="48">
        <f>'PNC, Exon. &amp; no Exon.'!U246</f>
        <v>0</v>
      </c>
      <c r="J271" s="48">
        <f>'PNC, Exon. &amp; no Exon.'!X246</f>
        <v>0</v>
      </c>
      <c r="K271" s="48">
        <f>'PNC, Exon. &amp; no Exon.'!AA246</f>
        <v>0</v>
      </c>
      <c r="L271" s="48">
        <f>'PNC, Exon. &amp; no Exon.'!AD246</f>
        <v>0</v>
      </c>
      <c r="M271" s="48">
        <f>'PNC, Exon. &amp; no Exon.'!AG246</f>
        <v>0</v>
      </c>
      <c r="N271" s="48">
        <f>'PNC, Exon. &amp; no Exon.'!AJ246</f>
        <v>0</v>
      </c>
      <c r="O271" s="60" t="e">
        <f t="shared" ref="O271:O307" si="15">(C271/$C$269*100)</f>
        <v>#DIV/0!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0</v>
      </c>
      <c r="D272" s="48">
        <f>'PNC, Exon. &amp; no Exon.'!F247</f>
        <v>0</v>
      </c>
      <c r="E272" s="48">
        <f>'PNC, Exon. &amp; no Exon.'!I247</f>
        <v>0</v>
      </c>
      <c r="F272" s="48">
        <f>'PNC, Exon. &amp; no Exon.'!L247</f>
        <v>0</v>
      </c>
      <c r="G272" s="48">
        <f>'PNC, Exon. &amp; no Exon.'!O247</f>
        <v>0</v>
      </c>
      <c r="H272" s="48">
        <f>'PNC, Exon. &amp; no Exon.'!R247</f>
        <v>0</v>
      </c>
      <c r="I272" s="48">
        <f>'PNC, Exon. &amp; no Exon.'!U247</f>
        <v>0</v>
      </c>
      <c r="J272" s="48">
        <f>'PNC, Exon. &amp; no Exon.'!X247</f>
        <v>0</v>
      </c>
      <c r="K272" s="48">
        <f>'PNC, Exon. &amp; no Exon.'!AA247</f>
        <v>0</v>
      </c>
      <c r="L272" s="48">
        <f>'PNC, Exon. &amp; no Exon.'!AD247</f>
        <v>0</v>
      </c>
      <c r="M272" s="48">
        <f>'PNC, Exon. &amp; no Exon.'!AG247</f>
        <v>0</v>
      </c>
      <c r="N272" s="48">
        <f>'PNC, Exon. &amp; no Exon.'!AJ247</f>
        <v>0</v>
      </c>
      <c r="O272" s="60" t="e">
        <f t="shared" si="15"/>
        <v>#DIV/0!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0</v>
      </c>
      <c r="D273" s="48">
        <f>'PNC, Exon. &amp; no Exon.'!F248</f>
        <v>0</v>
      </c>
      <c r="E273" s="48">
        <f>'PNC, Exon. &amp; no Exon.'!I248</f>
        <v>0</v>
      </c>
      <c r="F273" s="48">
        <f>'PNC, Exon. &amp; no Exon.'!L248</f>
        <v>0</v>
      </c>
      <c r="G273" s="48">
        <f>'PNC, Exon. &amp; no Exon.'!O248</f>
        <v>0</v>
      </c>
      <c r="H273" s="48">
        <f>'PNC, Exon. &amp; no Exon.'!R248</f>
        <v>0</v>
      </c>
      <c r="I273" s="48">
        <f>'PNC, Exon. &amp; no Exon.'!U248</f>
        <v>0</v>
      </c>
      <c r="J273" s="48">
        <f>'PNC, Exon. &amp; no Exon.'!X248</f>
        <v>0</v>
      </c>
      <c r="K273" s="48">
        <f>'PNC, Exon. &amp; no Exon.'!AA248</f>
        <v>0</v>
      </c>
      <c r="L273" s="48">
        <f>'PNC, Exon. &amp; no Exon.'!AD248</f>
        <v>0</v>
      </c>
      <c r="M273" s="48">
        <f>'PNC, Exon. &amp; no Exon.'!AG248</f>
        <v>0</v>
      </c>
      <c r="N273" s="48">
        <f>'PNC, Exon. &amp; no Exon.'!AJ248</f>
        <v>0</v>
      </c>
      <c r="O273" s="60" t="e">
        <f t="shared" si="15"/>
        <v>#DIV/0!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0</v>
      </c>
      <c r="D274" s="48">
        <f>'PNC, Exon. &amp; no Exon.'!F249</f>
        <v>0</v>
      </c>
      <c r="E274" s="48">
        <f>'PNC, Exon. &amp; no Exon.'!I249</f>
        <v>0</v>
      </c>
      <c r="F274" s="48">
        <f>'PNC, Exon. &amp; no Exon.'!L249</f>
        <v>0</v>
      </c>
      <c r="G274" s="48">
        <f>'PNC, Exon. &amp; no Exon.'!O249</f>
        <v>0</v>
      </c>
      <c r="H274" s="48">
        <f>'PNC, Exon. &amp; no Exon.'!R249</f>
        <v>0</v>
      </c>
      <c r="I274" s="48">
        <f>'PNC, Exon. &amp; no Exon.'!U249</f>
        <v>0</v>
      </c>
      <c r="J274" s="48">
        <f>'PNC, Exon. &amp; no Exon.'!X249</f>
        <v>0</v>
      </c>
      <c r="K274" s="48">
        <f>'PNC, Exon. &amp; no Exon.'!AA249</f>
        <v>0</v>
      </c>
      <c r="L274" s="48">
        <f>'PNC, Exon. &amp; no Exon.'!AD249</f>
        <v>0</v>
      </c>
      <c r="M274" s="48">
        <f>'PNC, Exon. &amp; no Exon.'!AG249</f>
        <v>0</v>
      </c>
      <c r="N274" s="48">
        <f>'PNC, Exon. &amp; no Exon.'!AJ249</f>
        <v>0</v>
      </c>
      <c r="O274" s="60" t="e">
        <f t="shared" si="15"/>
        <v>#DIV/0!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 t="e">
        <f t="shared" si="15"/>
        <v>#DIV/0!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0</v>
      </c>
      <c r="D276" s="48">
        <f>'PNC, Exon. &amp; no Exon.'!F251</f>
        <v>0</v>
      </c>
      <c r="E276" s="48">
        <f>'PNC, Exon. &amp; no Exon.'!I251</f>
        <v>0</v>
      </c>
      <c r="F276" s="48">
        <f>'PNC, Exon. &amp; no Exon.'!L251</f>
        <v>0</v>
      </c>
      <c r="G276" s="48">
        <f>'PNC, Exon. &amp; no Exon.'!O251</f>
        <v>0</v>
      </c>
      <c r="H276" s="48">
        <f>'PNC, Exon. &amp; no Exon.'!R251</f>
        <v>0</v>
      </c>
      <c r="I276" s="48">
        <f>'PNC, Exon. &amp; no Exon.'!U251</f>
        <v>0</v>
      </c>
      <c r="J276" s="48">
        <f>'PNC, Exon. &amp; no Exon.'!X251</f>
        <v>0</v>
      </c>
      <c r="K276" s="48">
        <f>'PNC, Exon. &amp; no Exon.'!AA251</f>
        <v>0</v>
      </c>
      <c r="L276" s="48">
        <f>'PNC, Exon. &amp; no Exon.'!AD251</f>
        <v>0</v>
      </c>
      <c r="M276" s="48">
        <f>'PNC, Exon. &amp; no Exon.'!AG251</f>
        <v>0</v>
      </c>
      <c r="N276" s="48">
        <f>'PNC, Exon. &amp; no Exon.'!AJ251</f>
        <v>0</v>
      </c>
      <c r="O276" s="60" t="e">
        <f t="shared" si="15"/>
        <v>#DIV/0!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0</v>
      </c>
      <c r="D277" s="48">
        <f>'PNC, Exon. &amp; no Exon.'!F252</f>
        <v>0</v>
      </c>
      <c r="E277" s="48">
        <f>'PNC, Exon. &amp; no Exon.'!I252</f>
        <v>0</v>
      </c>
      <c r="F277" s="48">
        <f>'PNC, Exon. &amp; no Exon.'!L252</f>
        <v>0</v>
      </c>
      <c r="G277" s="48">
        <f>'PNC, Exon. &amp; no Exon.'!O252</f>
        <v>0</v>
      </c>
      <c r="H277" s="48">
        <f>'PNC, Exon. &amp; no Exon.'!R252</f>
        <v>0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0</v>
      </c>
      <c r="O277" s="60" t="e">
        <f t="shared" si="15"/>
        <v>#DIV/0!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0</v>
      </c>
      <c r="D278" s="48">
        <f>'PNC, Exon. &amp; no Exon.'!F253</f>
        <v>0</v>
      </c>
      <c r="E278" s="48">
        <f>'PNC, Exon. &amp; no Exon.'!I253</f>
        <v>0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0</v>
      </c>
      <c r="I278" s="48">
        <f>'PNC, Exon. &amp; no Exon.'!U253</f>
        <v>0</v>
      </c>
      <c r="J278" s="48">
        <f>'PNC, Exon. &amp; no Exon.'!X253</f>
        <v>0</v>
      </c>
      <c r="K278" s="48">
        <f>'PNC, Exon. &amp; no Exon.'!AA253</f>
        <v>0</v>
      </c>
      <c r="L278" s="48">
        <f>'PNC, Exon. &amp; no Exon.'!AD253</f>
        <v>0</v>
      </c>
      <c r="M278" s="48">
        <f>'PNC, Exon. &amp; no Exon.'!AG253</f>
        <v>0</v>
      </c>
      <c r="N278" s="48">
        <f>'PNC, Exon. &amp; no Exon.'!AJ253</f>
        <v>0</v>
      </c>
      <c r="O278" s="60" t="e">
        <f t="shared" si="15"/>
        <v>#DIV/0!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0</v>
      </c>
      <c r="D279" s="48">
        <f>'PNC, Exon. &amp; no Exon.'!F254</f>
        <v>0</v>
      </c>
      <c r="E279" s="48">
        <f>'PNC, Exon. &amp; no Exon.'!I254</f>
        <v>0</v>
      </c>
      <c r="F279" s="48">
        <f>'PNC, Exon. &amp; no Exon.'!L254</f>
        <v>0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 t="e">
        <f t="shared" si="15"/>
        <v>#DIV/0!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0</v>
      </c>
      <c r="D280" s="48">
        <f>'PNC, Exon. &amp; no Exon.'!F255</f>
        <v>0</v>
      </c>
      <c r="E280" s="48">
        <f>'PNC, Exon. &amp; no Exon.'!I255</f>
        <v>0</v>
      </c>
      <c r="F280" s="48">
        <f>'PNC, Exon. &amp; no Exon.'!L255</f>
        <v>0</v>
      </c>
      <c r="G280" s="48">
        <f>'PNC, Exon. &amp; no Exon.'!O255</f>
        <v>0</v>
      </c>
      <c r="H280" s="48">
        <f>'PNC, Exon. &amp; no Exon.'!R255</f>
        <v>0</v>
      </c>
      <c r="I280" s="48">
        <f>'PNC, Exon. &amp; no Exon.'!U255</f>
        <v>0</v>
      </c>
      <c r="J280" s="48">
        <f>'PNC, Exon. &amp; no Exon.'!X255</f>
        <v>0</v>
      </c>
      <c r="K280" s="48">
        <f>'PNC, Exon. &amp; no Exon.'!AA255</f>
        <v>0</v>
      </c>
      <c r="L280" s="48">
        <f>'PNC, Exon. &amp; no Exon.'!AD255</f>
        <v>0</v>
      </c>
      <c r="M280" s="48">
        <f>'PNC, Exon. &amp; no Exon.'!AG255</f>
        <v>0</v>
      </c>
      <c r="N280" s="48">
        <f>'PNC, Exon. &amp; no Exon.'!AJ255</f>
        <v>0</v>
      </c>
      <c r="O280" s="60" t="e">
        <f t="shared" si="15"/>
        <v>#DIV/0!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0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0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 t="e">
        <f t="shared" si="15"/>
        <v>#DIV/0!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 t="e">
        <f t="shared" si="15"/>
        <v>#DIV/0!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0</v>
      </c>
      <c r="D283" s="48">
        <f>'PNC, Exon. &amp; no Exon.'!F258</f>
        <v>0</v>
      </c>
      <c r="E283" s="48">
        <f>'PNC, Exon. &amp; no Exon.'!I258</f>
        <v>0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0</v>
      </c>
      <c r="I283" s="48">
        <f>'PNC, Exon. &amp; no Exon.'!U258</f>
        <v>0</v>
      </c>
      <c r="J283" s="48">
        <f>'PNC, Exon. &amp; no Exon.'!X258</f>
        <v>0</v>
      </c>
      <c r="K283" s="48">
        <f>'PNC, Exon. &amp; no Exon.'!AA258</f>
        <v>0</v>
      </c>
      <c r="L283" s="48">
        <f>'PNC, Exon. &amp; no Exon.'!AD258</f>
        <v>0</v>
      </c>
      <c r="M283" s="48">
        <f>'PNC, Exon. &amp; no Exon.'!AG258</f>
        <v>0</v>
      </c>
      <c r="N283" s="48">
        <f>'PNC, Exon. &amp; no Exon.'!AJ258</f>
        <v>0</v>
      </c>
      <c r="O283" s="60" t="e">
        <f t="shared" si="15"/>
        <v>#DIV/0!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0</v>
      </c>
      <c r="D284" s="48">
        <f>'PNC, Exon. &amp; no Exon.'!F259</f>
        <v>0</v>
      </c>
      <c r="E284" s="48">
        <f>'PNC, Exon. &amp; no Exon.'!I259</f>
        <v>0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0</v>
      </c>
      <c r="I284" s="48">
        <f>'PNC, Exon. &amp; no Exon.'!U259</f>
        <v>0</v>
      </c>
      <c r="J284" s="48">
        <f>'PNC, Exon. &amp; no Exon.'!X259</f>
        <v>0</v>
      </c>
      <c r="K284" s="48">
        <f>'PNC, Exon. &amp; no Exon.'!AA259</f>
        <v>0</v>
      </c>
      <c r="L284" s="48">
        <f>'PNC, Exon. &amp; no Exon.'!AD259</f>
        <v>0</v>
      </c>
      <c r="M284" s="48">
        <f>'PNC, Exon. &amp; no Exon.'!AG259</f>
        <v>0</v>
      </c>
      <c r="N284" s="48">
        <f>'PNC, Exon. &amp; no Exon.'!AJ259</f>
        <v>0</v>
      </c>
      <c r="O284" s="60" t="e">
        <f t="shared" si="15"/>
        <v>#DIV/0!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0</v>
      </c>
      <c r="D285" s="48">
        <f>'PNC, Exon. &amp; no Exon.'!F260</f>
        <v>0</v>
      </c>
      <c r="E285" s="48">
        <f>'PNC, Exon. &amp; no Exon.'!I260</f>
        <v>0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0</v>
      </c>
      <c r="I285" s="48">
        <f>'PNC, Exon. &amp; no Exon.'!U260</f>
        <v>0</v>
      </c>
      <c r="J285" s="48">
        <f>'PNC, Exon. &amp; no Exon.'!X260</f>
        <v>0</v>
      </c>
      <c r="K285" s="48">
        <f>'PNC, Exon. &amp; no Exon.'!AA260</f>
        <v>0</v>
      </c>
      <c r="L285" s="48">
        <f>'PNC, Exon. &amp; no Exon.'!AD260</f>
        <v>0</v>
      </c>
      <c r="M285" s="48">
        <f>'PNC, Exon. &amp; no Exon.'!AG260</f>
        <v>0</v>
      </c>
      <c r="N285" s="48">
        <f>'PNC, Exon. &amp; no Exon.'!AJ260</f>
        <v>0</v>
      </c>
      <c r="O285" s="60" t="e">
        <f t="shared" si="15"/>
        <v>#DIV/0!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0</v>
      </c>
      <c r="D286" s="48">
        <f>'PNC, Exon. &amp; no Exon.'!F261</f>
        <v>0</v>
      </c>
      <c r="E286" s="48">
        <f>'PNC, Exon. &amp; no Exon.'!I261</f>
        <v>0</v>
      </c>
      <c r="F286" s="48">
        <f>'PNC, Exon. &amp; no Exon.'!L261</f>
        <v>0</v>
      </c>
      <c r="G286" s="48">
        <f>'PNC, Exon. &amp; no Exon.'!O261</f>
        <v>0</v>
      </c>
      <c r="H286" s="48">
        <f>'PNC, Exon. &amp; no Exon.'!R261</f>
        <v>0</v>
      </c>
      <c r="I286" s="48">
        <f>'PNC, Exon. &amp; no Exon.'!U261</f>
        <v>0</v>
      </c>
      <c r="J286" s="48">
        <f>'PNC, Exon. &amp; no Exon.'!X261</f>
        <v>0</v>
      </c>
      <c r="K286" s="48">
        <f>'PNC, Exon. &amp; no Exon.'!AA261</f>
        <v>0</v>
      </c>
      <c r="L286" s="48">
        <f>'PNC, Exon. &amp; no Exon.'!AD261</f>
        <v>0</v>
      </c>
      <c r="M286" s="48">
        <f>'PNC, Exon. &amp; no Exon.'!AG261</f>
        <v>0</v>
      </c>
      <c r="N286" s="48">
        <f>'PNC, Exon. &amp; no Exon.'!AJ261</f>
        <v>0</v>
      </c>
      <c r="O286" s="60" t="e">
        <f t="shared" si="15"/>
        <v>#DIV/0!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 t="e">
        <f t="shared" si="15"/>
        <v>#DIV/0!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0</v>
      </c>
      <c r="D288" s="48">
        <f>'PNC, Exon. &amp; no Exon.'!F263</f>
        <v>0</v>
      </c>
      <c r="E288" s="48">
        <f>'PNC, Exon. &amp; no Exon.'!I263</f>
        <v>0</v>
      </c>
      <c r="F288" s="48">
        <f>'PNC, Exon. &amp; no Exon.'!L263</f>
        <v>0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 t="e">
        <f t="shared" si="15"/>
        <v>#DIV/0!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0</v>
      </c>
      <c r="D289" s="48">
        <f>'PNC, Exon. &amp; no Exon.'!F264</f>
        <v>0</v>
      </c>
      <c r="E289" s="48">
        <f>'PNC, Exon. &amp; no Exon.'!I264</f>
        <v>0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0</v>
      </c>
      <c r="L289" s="48">
        <f>'PNC, Exon. &amp; no Exon.'!AD264</f>
        <v>0</v>
      </c>
      <c r="M289" s="48">
        <f>'PNC, Exon. &amp; no Exon.'!AG264</f>
        <v>0</v>
      </c>
      <c r="N289" s="48">
        <f>'PNC, Exon. &amp; no Exon.'!AJ264</f>
        <v>0</v>
      </c>
      <c r="O289" s="60" t="e">
        <f t="shared" si="15"/>
        <v>#DIV/0!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0</v>
      </c>
      <c r="D290" s="48">
        <f>'PNC, Exon. &amp; no Exon.'!F265</f>
        <v>0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0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0</v>
      </c>
      <c r="L290" s="48">
        <f>'PNC, Exon. &amp; no Exon.'!AD265</f>
        <v>0</v>
      </c>
      <c r="M290" s="48">
        <f>'PNC, Exon. &amp; no Exon.'!AG265</f>
        <v>0</v>
      </c>
      <c r="N290" s="48">
        <f>'PNC, Exon. &amp; no Exon.'!AJ265</f>
        <v>0</v>
      </c>
      <c r="O290" s="60" t="e">
        <f t="shared" si="15"/>
        <v>#DIV/0!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0</v>
      </c>
      <c r="D291" s="48">
        <f>'PNC, Exon. &amp; no Exon.'!F266</f>
        <v>0</v>
      </c>
      <c r="E291" s="48">
        <f>'PNC, Exon. &amp; no Exon.'!I266</f>
        <v>0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0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0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0</v>
      </c>
      <c r="O291" s="60" t="e">
        <f t="shared" si="15"/>
        <v>#DIV/0!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 t="e">
        <f t="shared" si="15"/>
        <v>#DIV/0!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0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0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 t="e">
        <f t="shared" si="15"/>
        <v>#DIV/0!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 t="e">
        <f t="shared" si="15"/>
        <v>#DIV/0!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0</v>
      </c>
      <c r="D295" s="48">
        <f>'PNC, Exon. &amp; no Exon.'!F270</f>
        <v>0</v>
      </c>
      <c r="E295" s="48">
        <f>'PNC, Exon. &amp; no Exon.'!I270</f>
        <v>0</v>
      </c>
      <c r="F295" s="48">
        <f>'PNC, Exon. &amp; no Exon.'!L270</f>
        <v>0</v>
      </c>
      <c r="G295" s="48">
        <f>'PNC, Exon. &amp; no Exon.'!O270</f>
        <v>0</v>
      </c>
      <c r="H295" s="48">
        <f>'PNC, Exon. &amp; no Exon.'!R270</f>
        <v>0</v>
      </c>
      <c r="I295" s="48">
        <f>'PNC, Exon. &amp; no Exon.'!U270</f>
        <v>0</v>
      </c>
      <c r="J295" s="48">
        <f>'PNC, Exon. &amp; no Exon.'!X270</f>
        <v>0</v>
      </c>
      <c r="K295" s="48">
        <f>'PNC, Exon. &amp; no Exon.'!AA270</f>
        <v>0</v>
      </c>
      <c r="L295" s="48">
        <f>'PNC, Exon. &amp; no Exon.'!AD270</f>
        <v>0</v>
      </c>
      <c r="M295" s="48">
        <f>'PNC, Exon. &amp; no Exon.'!AG270</f>
        <v>0</v>
      </c>
      <c r="N295" s="48">
        <f>'PNC, Exon. &amp; no Exon.'!AJ270</f>
        <v>0</v>
      </c>
      <c r="O295" s="60" t="e">
        <f t="shared" si="15"/>
        <v>#DIV/0!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0</v>
      </c>
      <c r="D296" s="48">
        <f>'PNC, Exon. &amp; no Exon.'!F271</f>
        <v>0</v>
      </c>
      <c r="E296" s="48">
        <f>'PNC, Exon. &amp; no Exon.'!I271</f>
        <v>0</v>
      </c>
      <c r="F296" s="48">
        <f>'PNC, Exon. &amp; no Exon.'!L271</f>
        <v>0</v>
      </c>
      <c r="G296" s="48">
        <f>'PNC, Exon. &amp; no Exon.'!O271</f>
        <v>0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 t="e">
        <f t="shared" si="15"/>
        <v>#DIV/0!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0</v>
      </c>
      <c r="D297" s="48">
        <f>'PNC, Exon. &amp; no Exon.'!F272</f>
        <v>0</v>
      </c>
      <c r="E297" s="48">
        <f>'PNC, Exon. &amp; no Exon.'!I272</f>
        <v>0</v>
      </c>
      <c r="F297" s="48">
        <f>'PNC, Exon. &amp; no Exon.'!L272</f>
        <v>0</v>
      </c>
      <c r="G297" s="48">
        <f>'PNC, Exon. &amp; no Exon.'!O272</f>
        <v>0</v>
      </c>
      <c r="H297" s="48">
        <f>'PNC, Exon. &amp; no Exon.'!R272</f>
        <v>0</v>
      </c>
      <c r="I297" s="48">
        <f>'PNC, Exon. &amp; no Exon.'!U272</f>
        <v>0</v>
      </c>
      <c r="J297" s="48">
        <f>'PNC, Exon. &amp; no Exon.'!X272</f>
        <v>0</v>
      </c>
      <c r="K297" s="48">
        <f>'PNC, Exon. &amp; no Exon.'!AA272</f>
        <v>0</v>
      </c>
      <c r="L297" s="48">
        <f>'PNC, Exon. &amp; no Exon.'!AD272</f>
        <v>0</v>
      </c>
      <c r="M297" s="48">
        <f>'PNC, Exon. &amp; no Exon.'!AG272</f>
        <v>0</v>
      </c>
      <c r="N297" s="48">
        <f>'PNC, Exon. &amp; no Exon.'!AJ272</f>
        <v>0</v>
      </c>
      <c r="O297" s="60" t="e">
        <f t="shared" si="15"/>
        <v>#DIV/0!</v>
      </c>
    </row>
    <row r="298" spans="1:15" ht="15.95" hidden="1" customHeight="1" x14ac:dyDescent="0.2">
      <c r="A298" s="47">
        <v>29</v>
      </c>
      <c r="B298" s="52" t="s">
        <v>125</v>
      </c>
      <c r="C298" s="104">
        <f t="shared" ref="C298:C306" si="17">SUM(D298:N298)</f>
        <v>0</v>
      </c>
      <c r="D298" s="48">
        <f>'PNC, Exon. &amp; no Exon.'!F273</f>
        <v>0</v>
      </c>
      <c r="E298" s="48">
        <f>'PNC, Exon. &amp; no Exon.'!I273</f>
        <v>0</v>
      </c>
      <c r="F298" s="48">
        <f>'PNC, Exon. &amp; no Exon.'!L273</f>
        <v>0</v>
      </c>
      <c r="G298" s="48">
        <f>'PNC, Exon. &amp; no Exon.'!O273</f>
        <v>0</v>
      </c>
      <c r="H298" s="48">
        <f>'PNC, Exon. &amp; no Exon.'!R273</f>
        <v>0</v>
      </c>
      <c r="I298" s="48">
        <f>'PNC, Exon. &amp; no Exon.'!U273</f>
        <v>0</v>
      </c>
      <c r="J298" s="48">
        <f>'PNC, Exon. &amp; no Exon.'!X273</f>
        <v>0</v>
      </c>
      <c r="K298" s="48">
        <f>'PNC, Exon. &amp; no Exon.'!AA273</f>
        <v>0</v>
      </c>
      <c r="L298" s="48">
        <f>'PNC, Exon. &amp; no Exon.'!AD273</f>
        <v>0</v>
      </c>
      <c r="M298" s="48">
        <f>'PNC, Exon. &amp; no Exon.'!AG273</f>
        <v>0</v>
      </c>
      <c r="N298" s="48">
        <f>'PNC, Exon. &amp; no Exon.'!AJ273</f>
        <v>0</v>
      </c>
      <c r="O298" s="60" t="e">
        <f t="shared" si="15"/>
        <v>#DIV/0!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 t="e">
        <f t="shared" si="15"/>
        <v>#DIV/0!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0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0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 t="e">
        <f t="shared" si="15"/>
        <v>#DIV/0!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0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0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0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0</v>
      </c>
      <c r="O301" s="60" t="e">
        <f t="shared" si="15"/>
        <v>#DIV/0!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0</v>
      </c>
      <c r="D302" s="48">
        <f>'PNC, Exon. &amp; no Exon.'!F277</f>
        <v>0</v>
      </c>
      <c r="E302" s="48">
        <f>'PNC, Exon. &amp; no Exon.'!I277</f>
        <v>0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0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0</v>
      </c>
      <c r="N302" s="48">
        <f>'PNC, Exon. &amp; no Exon.'!AJ277</f>
        <v>0</v>
      </c>
      <c r="O302" s="60" t="e">
        <f t="shared" si="15"/>
        <v>#DIV/0!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 t="e">
        <f t="shared" si="15"/>
        <v>#DIV/0!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 t="e">
        <f t="shared" si="15"/>
        <v>#DIV/0!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 t="e">
        <f t="shared" si="15"/>
        <v>#DIV/0!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0</v>
      </c>
      <c r="D306" s="48">
        <f>'PNC, Exon. &amp; no Exon.'!F281</f>
        <v>0</v>
      </c>
      <c r="E306" s="48">
        <f>'PNC, Exon. &amp; no Exon.'!I281</f>
        <v>0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0</v>
      </c>
      <c r="M306" s="48">
        <f>'PNC, Exon. &amp; no Exon.'!AG281</f>
        <v>0</v>
      </c>
      <c r="N306" s="48">
        <f>'PNC, Exon. &amp; no Exon.'!AJ281</f>
        <v>0</v>
      </c>
      <c r="O306" s="60" t="e">
        <f t="shared" si="15"/>
        <v>#DIV/0!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0</v>
      </c>
      <c r="D307" s="48">
        <f>'PNC, Exon. &amp; no Exon.'!F282</f>
        <v>0</v>
      </c>
      <c r="E307" s="48">
        <f>'PNC, Exon. &amp; no Exon.'!I282</f>
        <v>0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0</v>
      </c>
      <c r="N307" s="48">
        <f>'PNC, Exon. &amp; no Exon.'!AJ282</f>
        <v>0</v>
      </c>
      <c r="O307" s="60" t="e">
        <f t="shared" si="15"/>
        <v>#DIV/0!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3" t="s">
        <v>42</v>
      </c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</row>
    <row r="330" spans="1:15" ht="13.5" hidden="1" customHeight="1" x14ac:dyDescent="0.2">
      <c r="A330" s="184" t="s">
        <v>56</v>
      </c>
      <c r="B330" s="184"/>
      <c r="C330" s="184"/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</row>
    <row r="331" spans="1:15" ht="13.5" hidden="1" customHeight="1" x14ac:dyDescent="0.2">
      <c r="A331" s="185" t="s">
        <v>142</v>
      </c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</row>
    <row r="332" spans="1:15" ht="15" hidden="1" customHeight="1" x14ac:dyDescent="0.2">
      <c r="A332" s="184" t="s">
        <v>114</v>
      </c>
      <c r="B332" s="184"/>
      <c r="C332" s="184"/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109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113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8">SUM(D336:D373)</f>
        <v>0</v>
      </c>
      <c r="E335" s="87">
        <f t="shared" si="18"/>
        <v>0</v>
      </c>
      <c r="F335" s="87">
        <f t="shared" si="18"/>
        <v>0</v>
      </c>
      <c r="G335" s="87">
        <f t="shared" si="18"/>
        <v>0</v>
      </c>
      <c r="H335" s="87">
        <f t="shared" si="18"/>
        <v>0</v>
      </c>
      <c r="I335" s="87">
        <f t="shared" si="18"/>
        <v>0</v>
      </c>
      <c r="J335" s="87">
        <f t="shared" si="18"/>
        <v>0</v>
      </c>
      <c r="K335" s="87">
        <f t="shared" si="18"/>
        <v>0</v>
      </c>
      <c r="L335" s="87">
        <f t="shared" si="18"/>
        <v>0</v>
      </c>
      <c r="M335" s="87">
        <f t="shared" si="18"/>
        <v>0</v>
      </c>
      <c r="N335" s="87">
        <f t="shared" si="18"/>
        <v>0</v>
      </c>
      <c r="O335" s="115" t="e">
        <f t="shared" si="18"/>
        <v>#DIV/0!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20">(C337/$C$335*100)</f>
        <v>#DIV/0!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20"/>
        <v>#DIV/0!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20"/>
        <v>#DIV/0!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20"/>
        <v>#DIV/0!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20"/>
        <v>#DIV/0!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20"/>
        <v>#DIV/0!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20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20"/>
        <v>#DIV/0!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20"/>
        <v>#DIV/0!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20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20"/>
        <v>#DIV/0!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20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20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20"/>
        <v>#DIV/0!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20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20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20"/>
        <v>#DIV/0!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20"/>
        <v>#DIV/0!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20"/>
        <v>#DIV/0!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20"/>
        <v>#DIV/0!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20"/>
        <v>#DIV/0!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20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20"/>
        <v>#DIV/0!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20"/>
        <v>#DIV/0!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20"/>
        <v>#DIV/0!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20"/>
        <v>#DIV/0!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20"/>
        <v>#DIV/0!</v>
      </c>
    </row>
    <row r="364" spans="1:15" ht="15.95" hidden="1" customHeight="1" x14ac:dyDescent="0.2">
      <c r="A364" s="47">
        <v>29</v>
      </c>
      <c r="B364" s="52" t="s">
        <v>125</v>
      </c>
      <c r="C364" s="106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20"/>
        <v>#DIV/0!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20"/>
        <v>#DIV/0!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20"/>
        <v>#DIV/0!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20"/>
        <v>#DIV/0!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20"/>
        <v>#DIV/0!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20"/>
        <v>#DIV/0!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20"/>
        <v>#DIV/0!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20"/>
        <v>#DIV/0!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20"/>
        <v>#DIV/0!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20"/>
        <v>#DIV/0!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3" t="s">
        <v>42</v>
      </c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</row>
    <row r="395" spans="1:15" ht="12.75" hidden="1" customHeight="1" x14ac:dyDescent="0.2">
      <c r="A395" s="184" t="s">
        <v>56</v>
      </c>
      <c r="B395" s="184"/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</row>
    <row r="396" spans="1:15" ht="12.75" hidden="1" customHeight="1" x14ac:dyDescent="0.2">
      <c r="A396" s="185" t="s">
        <v>143</v>
      </c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</row>
    <row r="397" spans="1:15" ht="12.75" hidden="1" customHeight="1" x14ac:dyDescent="0.2">
      <c r="A397" s="184" t="s">
        <v>114</v>
      </c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109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113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2">SUM(D401:D438)</f>
        <v>0</v>
      </c>
      <c r="E400" s="87">
        <f t="shared" si="22"/>
        <v>0</v>
      </c>
      <c r="F400" s="87">
        <f t="shared" si="22"/>
        <v>0</v>
      </c>
      <c r="G400" s="87">
        <f t="shared" si="22"/>
        <v>0</v>
      </c>
      <c r="H400" s="87">
        <f t="shared" si="22"/>
        <v>0</v>
      </c>
      <c r="I400" s="87">
        <f t="shared" si="22"/>
        <v>0</v>
      </c>
      <c r="J400" s="87">
        <f t="shared" si="22"/>
        <v>0</v>
      </c>
      <c r="K400" s="87">
        <f t="shared" si="22"/>
        <v>0</v>
      </c>
      <c r="L400" s="87">
        <f t="shared" si="22"/>
        <v>0</v>
      </c>
      <c r="M400" s="87">
        <f t="shared" si="22"/>
        <v>0</v>
      </c>
      <c r="N400" s="87">
        <f t="shared" si="22"/>
        <v>0</v>
      </c>
      <c r="O400" s="115" t="e">
        <f t="shared" si="22"/>
        <v>#DIV/0!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4">(C402/$C$400*100)</f>
        <v>#DIV/0!</v>
      </c>
    </row>
    <row r="403" spans="1:15" ht="15.95" hidden="1" customHeight="1" x14ac:dyDescent="0.2">
      <c r="A403" s="47">
        <v>3</v>
      </c>
      <c r="B403" s="52" t="s">
        <v>100</v>
      </c>
      <c r="C403" s="87">
        <f t="shared" si="23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4"/>
        <v>#DIV/0!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4"/>
        <v>#DIV/0!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4"/>
        <v>#DIV/0!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4"/>
        <v>#DIV/0!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4"/>
        <v>#DIV/0!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4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4"/>
        <v>#DIV/0!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4"/>
        <v>#DIV/0!</v>
      </c>
    </row>
    <row r="411" spans="1:15" ht="15.95" hidden="1" customHeight="1" x14ac:dyDescent="0.2">
      <c r="A411" s="47">
        <v>11</v>
      </c>
      <c r="B411" s="52" t="s">
        <v>99</v>
      </c>
      <c r="C411" s="87">
        <f t="shared" si="23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4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4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4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4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4"/>
        <v>#DIV/0!</v>
      </c>
    </row>
    <row r="416" spans="1:15" ht="15.95" hidden="1" customHeight="1" x14ac:dyDescent="0.2">
      <c r="A416" s="47">
        <v>16</v>
      </c>
      <c r="B416" s="52" t="s">
        <v>108</v>
      </c>
      <c r="C416" s="87">
        <f t="shared" si="23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4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4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4"/>
        <v>#DIV/0!</v>
      </c>
    </row>
    <row r="419" spans="1:15" ht="15.95" hidden="1" customHeight="1" x14ac:dyDescent="0.2">
      <c r="A419" s="47">
        <v>19</v>
      </c>
      <c r="B419" s="52" t="s">
        <v>101</v>
      </c>
      <c r="C419" s="87">
        <f t="shared" si="23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4"/>
        <v>#DIV/0!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4"/>
        <v>#DIV/0!</v>
      </c>
    </row>
    <row r="421" spans="1:15" ht="15.95" hidden="1" customHeight="1" x14ac:dyDescent="0.2">
      <c r="A421" s="47">
        <v>21</v>
      </c>
      <c r="B421" s="52" t="s">
        <v>102</v>
      </c>
      <c r="C421" s="87">
        <f t="shared" si="23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4"/>
        <v>#DIV/0!</v>
      </c>
    </row>
    <row r="422" spans="1:15" ht="15.95" hidden="1" customHeight="1" x14ac:dyDescent="0.2">
      <c r="A422" s="47">
        <v>22</v>
      </c>
      <c r="B422" s="51" t="s">
        <v>116</v>
      </c>
      <c r="C422" s="87">
        <f t="shared" si="23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4"/>
        <v>#DIV/0!</v>
      </c>
    </row>
    <row r="423" spans="1:15" ht="15.95" hidden="1" customHeight="1" x14ac:dyDescent="0.2">
      <c r="A423" s="47">
        <v>23</v>
      </c>
      <c r="B423" s="52" t="s">
        <v>107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4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4"/>
        <v>#DIV/0!</v>
      </c>
    </row>
    <row r="425" spans="1:15" ht="15.95" hidden="1" customHeight="1" x14ac:dyDescent="0.2">
      <c r="A425" s="47">
        <v>25</v>
      </c>
      <c r="B425" s="52" t="s">
        <v>105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4"/>
        <v>#DIV/0!</v>
      </c>
    </row>
    <row r="426" spans="1:15" ht="15.95" hidden="1" customHeight="1" x14ac:dyDescent="0.2">
      <c r="A426" s="47">
        <v>26</v>
      </c>
      <c r="B426" s="52" t="s">
        <v>115</v>
      </c>
      <c r="C426" s="87">
        <f t="shared" si="23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4"/>
        <v>#DIV/0!</v>
      </c>
    </row>
    <row r="427" spans="1:15" ht="15.95" hidden="1" customHeight="1" x14ac:dyDescent="0.2">
      <c r="A427" s="47">
        <v>27</v>
      </c>
      <c r="B427" s="52" t="s">
        <v>117</v>
      </c>
      <c r="C427" s="87">
        <f t="shared" si="23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4"/>
        <v>#DIV/0!</v>
      </c>
    </row>
    <row r="428" spans="1:15" ht="15.95" hidden="1" customHeight="1" x14ac:dyDescent="0.2">
      <c r="A428" s="47">
        <v>28</v>
      </c>
      <c r="B428" s="52" t="s">
        <v>120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4"/>
        <v>#DIV/0!</v>
      </c>
    </row>
    <row r="429" spans="1:15" ht="15.95" hidden="1" customHeight="1" x14ac:dyDescent="0.2">
      <c r="A429" s="47">
        <v>29</v>
      </c>
      <c r="B429" s="52" t="s">
        <v>125</v>
      </c>
      <c r="C429" s="87">
        <f t="shared" si="23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4"/>
        <v>#DIV/0!</v>
      </c>
    </row>
    <row r="430" spans="1:15" ht="15.95" hidden="1" customHeight="1" x14ac:dyDescent="0.2">
      <c r="A430" s="47">
        <v>30</v>
      </c>
      <c r="B430" s="52" t="s">
        <v>103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4"/>
        <v>#DIV/0!</v>
      </c>
    </row>
    <row r="431" spans="1:15" ht="15.95" hidden="1" customHeight="1" x14ac:dyDescent="0.2">
      <c r="A431" s="47">
        <v>31</v>
      </c>
      <c r="B431" s="51" t="s">
        <v>110</v>
      </c>
      <c r="C431" s="87">
        <f t="shared" si="23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4"/>
        <v>#DIV/0!</v>
      </c>
    </row>
    <row r="432" spans="1:15" ht="15.95" hidden="1" customHeight="1" x14ac:dyDescent="0.2">
      <c r="A432" s="47">
        <v>32</v>
      </c>
      <c r="B432" s="52" t="s">
        <v>118</v>
      </c>
      <c r="C432" s="87">
        <f t="shared" si="23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4"/>
        <v>#DIV/0!</v>
      </c>
    </row>
    <row r="433" spans="1:15" ht="15.95" hidden="1" customHeight="1" x14ac:dyDescent="0.2">
      <c r="A433" s="47">
        <v>33</v>
      </c>
      <c r="B433" s="52" t="s">
        <v>119</v>
      </c>
      <c r="C433" s="87">
        <f t="shared" si="23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4"/>
        <v>#DIV/0!</v>
      </c>
    </row>
    <row r="434" spans="1:15" ht="15.95" hidden="1" customHeight="1" x14ac:dyDescent="0.2">
      <c r="A434" s="47">
        <v>34</v>
      </c>
      <c r="B434" s="52" t="s">
        <v>121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4"/>
        <v>#DIV/0!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4"/>
        <v>#DIV/0!</v>
      </c>
    </row>
    <row r="436" spans="1:15" ht="15.95" hidden="1" customHeight="1" x14ac:dyDescent="0.2">
      <c r="A436" s="47">
        <v>36</v>
      </c>
      <c r="B436" s="52" t="s">
        <v>106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4"/>
        <v>#DIV/0!</v>
      </c>
    </row>
    <row r="437" spans="1:15" ht="15.95" hidden="1" customHeight="1" x14ac:dyDescent="0.2">
      <c r="A437" s="47">
        <v>37</v>
      </c>
      <c r="B437" s="52" t="s">
        <v>104</v>
      </c>
      <c r="C437" s="87">
        <f t="shared" si="23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4"/>
        <v>#DIV/0!</v>
      </c>
    </row>
    <row r="438" spans="1:15" ht="15.95" hidden="1" customHeight="1" x14ac:dyDescent="0.2">
      <c r="A438" s="47">
        <v>38</v>
      </c>
      <c r="B438" s="52" t="s">
        <v>111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4"/>
        <v>#DIV/0!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3" t="s">
        <v>42</v>
      </c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</row>
    <row r="461" spans="1:15" ht="12.75" hidden="1" customHeight="1" x14ac:dyDescent="0.2">
      <c r="A461" s="184" t="s">
        <v>56</v>
      </c>
      <c r="B461" s="184"/>
      <c r="C461" s="184"/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</row>
    <row r="462" spans="1:15" ht="12.75" hidden="1" customHeight="1" x14ac:dyDescent="0.2">
      <c r="A462" s="185" t="s">
        <v>144</v>
      </c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</row>
    <row r="463" spans="1:15" ht="12.75" hidden="1" customHeight="1" x14ac:dyDescent="0.2">
      <c r="A463" s="184" t="s">
        <v>114</v>
      </c>
      <c r="B463" s="184"/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109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113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5">SUM(D467:D504)</f>
        <v>0</v>
      </c>
      <c r="E466" s="86">
        <f t="shared" si="25"/>
        <v>0</v>
      </c>
      <c r="F466" s="86">
        <f t="shared" si="25"/>
        <v>0</v>
      </c>
      <c r="G466" s="86">
        <f t="shared" si="25"/>
        <v>0</v>
      </c>
      <c r="H466" s="86">
        <f t="shared" si="25"/>
        <v>0</v>
      </c>
      <c r="I466" s="86">
        <f t="shared" si="25"/>
        <v>0</v>
      </c>
      <c r="J466" s="86">
        <f t="shared" si="25"/>
        <v>0</v>
      </c>
      <c r="K466" s="86">
        <f t="shared" si="25"/>
        <v>0</v>
      </c>
      <c r="L466" s="86">
        <f t="shared" si="25"/>
        <v>0</v>
      </c>
      <c r="M466" s="86">
        <f t="shared" si="25"/>
        <v>0</v>
      </c>
      <c r="N466" s="86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100</v>
      </c>
      <c r="C469" s="87">
        <f t="shared" si="26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99</v>
      </c>
      <c r="C477" s="87">
        <f t="shared" si="26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108</v>
      </c>
      <c r="C482" s="87">
        <f t="shared" si="26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101</v>
      </c>
      <c r="C485" s="87">
        <f t="shared" si="26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102</v>
      </c>
      <c r="C487" s="87">
        <f t="shared" si="26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116</v>
      </c>
      <c r="C488" s="87">
        <f t="shared" si="26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107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105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115</v>
      </c>
      <c r="C492" s="87">
        <f t="shared" si="26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117</v>
      </c>
      <c r="C493" s="87">
        <f t="shared" si="26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120</v>
      </c>
      <c r="C494" s="87">
        <f t="shared" si="26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125</v>
      </c>
      <c r="C495" s="87">
        <f t="shared" ref="C495:C503" si="28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103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110</v>
      </c>
      <c r="C497" s="87">
        <f t="shared" si="28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118</v>
      </c>
      <c r="C498" s="87">
        <f t="shared" si="28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119</v>
      </c>
      <c r="C499" s="87">
        <f t="shared" si="28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121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106</v>
      </c>
      <c r="C502" s="87">
        <f t="shared" si="28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104</v>
      </c>
      <c r="C503" s="87">
        <f t="shared" si="28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111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7"/>
        <v>#DIV/0!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3" t="s">
        <v>42</v>
      </c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</row>
    <row r="527" spans="1:15" ht="12.75" hidden="1" customHeight="1" x14ac:dyDescent="0.2">
      <c r="A527" s="184" t="s">
        <v>56</v>
      </c>
      <c r="B527" s="184"/>
      <c r="C527" s="184"/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</row>
    <row r="528" spans="1:15" ht="12.75" hidden="1" customHeight="1" x14ac:dyDescent="0.2">
      <c r="A528" s="185" t="s">
        <v>145</v>
      </c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</row>
    <row r="529" spans="1:15" ht="12.75" hidden="1" customHeight="1" x14ac:dyDescent="0.2">
      <c r="A529" s="184" t="s">
        <v>114</v>
      </c>
      <c r="B529" s="184"/>
      <c r="C529" s="184"/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109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113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9">SUM(E533:E570)</f>
        <v>0</v>
      </c>
      <c r="F532" s="87">
        <f t="shared" si="29"/>
        <v>0</v>
      </c>
      <c r="G532" s="87">
        <f t="shared" si="29"/>
        <v>0</v>
      </c>
      <c r="H532" s="87">
        <f t="shared" si="29"/>
        <v>0</v>
      </c>
      <c r="I532" s="87">
        <f t="shared" si="29"/>
        <v>0</v>
      </c>
      <c r="J532" s="87">
        <f t="shared" si="29"/>
        <v>0</v>
      </c>
      <c r="K532" s="87">
        <f t="shared" si="29"/>
        <v>0</v>
      </c>
      <c r="L532" s="87">
        <f t="shared" si="29"/>
        <v>0</v>
      </c>
      <c r="M532" s="87">
        <f t="shared" si="29"/>
        <v>0</v>
      </c>
      <c r="N532" s="87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30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100</v>
      </c>
      <c r="C535" s="87">
        <f t="shared" si="30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30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30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30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2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2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99</v>
      </c>
      <c r="C543" s="87">
        <f t="shared" si="32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108</v>
      </c>
      <c r="C548" s="87">
        <f t="shared" si="32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101</v>
      </c>
      <c r="C551" s="87">
        <f t="shared" si="32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2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102</v>
      </c>
      <c r="C553" s="87">
        <f t="shared" si="32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116</v>
      </c>
      <c r="C554" s="87">
        <f t="shared" si="32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107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105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115</v>
      </c>
      <c r="C558" s="87">
        <f t="shared" si="32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117</v>
      </c>
      <c r="C559" s="87">
        <f t="shared" si="32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120</v>
      </c>
      <c r="C560" s="87">
        <f t="shared" si="32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125</v>
      </c>
      <c r="C561" s="87">
        <f t="shared" si="32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103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110</v>
      </c>
      <c r="C563" s="87">
        <f t="shared" si="33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118</v>
      </c>
      <c r="C564" s="87">
        <f t="shared" si="33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119</v>
      </c>
      <c r="C565" s="87">
        <f t="shared" si="33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121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3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106</v>
      </c>
      <c r="C568" s="87">
        <f t="shared" si="33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104</v>
      </c>
      <c r="C569" s="87">
        <f t="shared" si="33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111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1"/>
        <v>#DIV/0!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3" t="s">
        <v>42</v>
      </c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</row>
    <row r="593" spans="1:15" ht="12.75" hidden="1" customHeight="1" x14ac:dyDescent="0.2">
      <c r="A593" s="184" t="s">
        <v>56</v>
      </c>
      <c r="B593" s="184"/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</row>
    <row r="594" spans="1:15" ht="12.75" hidden="1" customHeight="1" x14ac:dyDescent="0.2">
      <c r="A594" s="185" t="s">
        <v>134</v>
      </c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</row>
    <row r="595" spans="1:15" ht="12.75" hidden="1" customHeight="1" x14ac:dyDescent="0.2">
      <c r="A595" s="184" t="s">
        <v>114</v>
      </c>
      <c r="B595" s="184"/>
      <c r="C595" s="184"/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109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113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4">SUM(D599:D636)</f>
        <v>0</v>
      </c>
      <c r="E598" s="87">
        <f t="shared" si="34"/>
        <v>0</v>
      </c>
      <c r="F598" s="87">
        <f t="shared" si="34"/>
        <v>0</v>
      </c>
      <c r="G598" s="87">
        <f t="shared" si="34"/>
        <v>0</v>
      </c>
      <c r="H598" s="87">
        <f t="shared" si="34"/>
        <v>0</v>
      </c>
      <c r="I598" s="87">
        <f t="shared" si="34"/>
        <v>0</v>
      </c>
      <c r="J598" s="87">
        <f t="shared" si="34"/>
        <v>0</v>
      </c>
      <c r="K598" s="87">
        <f t="shared" si="34"/>
        <v>0</v>
      </c>
      <c r="L598" s="87">
        <f t="shared" si="34"/>
        <v>0</v>
      </c>
      <c r="M598" s="87">
        <f t="shared" si="34"/>
        <v>0</v>
      </c>
      <c r="N598" s="87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5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100</v>
      </c>
      <c r="C601" s="116">
        <f t="shared" si="35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5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5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5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5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5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99</v>
      </c>
      <c r="C609" s="116">
        <f t="shared" si="35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108</v>
      </c>
      <c r="C614" s="116">
        <f t="shared" si="35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101</v>
      </c>
      <c r="C617" s="116">
        <f t="shared" si="35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5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102</v>
      </c>
      <c r="C619" s="116">
        <f t="shared" si="35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116</v>
      </c>
      <c r="C620" s="116">
        <f t="shared" si="35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107</v>
      </c>
      <c r="C621" s="116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105</v>
      </c>
      <c r="C623" s="116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115</v>
      </c>
      <c r="C624" s="116">
        <f t="shared" si="35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117</v>
      </c>
      <c r="C625" s="116">
        <f t="shared" si="35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120</v>
      </c>
      <c r="C626" s="116">
        <f t="shared" si="35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125</v>
      </c>
      <c r="C627" s="116">
        <f t="shared" si="35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103</v>
      </c>
      <c r="C628" s="116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110</v>
      </c>
      <c r="C629" s="116">
        <f t="shared" si="35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118</v>
      </c>
      <c r="C630" s="116">
        <f t="shared" ref="C630:C635" si="37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119</v>
      </c>
      <c r="C631" s="116">
        <f t="shared" si="37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121</v>
      </c>
      <c r="C632" s="116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7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106</v>
      </c>
      <c r="C634" s="116">
        <f t="shared" si="37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104</v>
      </c>
      <c r="C635" s="116">
        <f t="shared" si="37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111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6"/>
        <v>#DIV/0!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3" t="s">
        <v>42</v>
      </c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</row>
    <row r="659" spans="1:15" ht="12.75" hidden="1" customHeight="1" x14ac:dyDescent="0.2">
      <c r="A659" s="184" t="s">
        <v>56</v>
      </c>
      <c r="B659" s="184"/>
      <c r="C659" s="184"/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</row>
    <row r="660" spans="1:15" ht="12.75" hidden="1" customHeight="1" x14ac:dyDescent="0.2">
      <c r="A660" s="185" t="s">
        <v>135</v>
      </c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</row>
    <row r="661" spans="1:15" ht="12.75" hidden="1" customHeight="1" x14ac:dyDescent="0.2">
      <c r="A661" s="184" t="s">
        <v>114</v>
      </c>
      <c r="B661" s="184"/>
      <c r="C661" s="184"/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109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113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8">SUM(D665:D702)</f>
        <v>0</v>
      </c>
      <c r="E664" s="87">
        <f t="shared" si="38"/>
        <v>0</v>
      </c>
      <c r="F664" s="87">
        <f t="shared" si="38"/>
        <v>0</v>
      </c>
      <c r="G664" s="87">
        <f t="shared" si="38"/>
        <v>0</v>
      </c>
      <c r="H664" s="87">
        <f t="shared" si="38"/>
        <v>0</v>
      </c>
      <c r="I664" s="87">
        <f t="shared" si="38"/>
        <v>0</v>
      </c>
      <c r="J664" s="87">
        <f t="shared" si="38"/>
        <v>0</v>
      </c>
      <c r="K664" s="87">
        <f t="shared" si="38"/>
        <v>0</v>
      </c>
      <c r="L664" s="87">
        <f t="shared" si="38"/>
        <v>0</v>
      </c>
      <c r="M664" s="87">
        <f t="shared" si="38"/>
        <v>0</v>
      </c>
      <c r="N664" s="87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9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9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100</v>
      </c>
      <c r="C667" s="116">
        <f t="shared" si="39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9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9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9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9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9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9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99</v>
      </c>
      <c r="C675" s="116">
        <f t="shared" si="39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9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108</v>
      </c>
      <c r="C680" s="116">
        <f t="shared" si="39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101</v>
      </c>
      <c r="C683" s="116">
        <f t="shared" si="39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9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102</v>
      </c>
      <c r="C685" s="116">
        <f t="shared" si="39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116</v>
      </c>
      <c r="C686" s="116">
        <f t="shared" si="39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107</v>
      </c>
      <c r="C687" s="116">
        <f t="shared" si="39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105</v>
      </c>
      <c r="C689" s="116">
        <f t="shared" si="39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115</v>
      </c>
      <c r="C690" s="116">
        <f t="shared" si="39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117</v>
      </c>
      <c r="C691" s="116">
        <f t="shared" si="39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120</v>
      </c>
      <c r="C692" s="116">
        <f t="shared" si="39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125</v>
      </c>
      <c r="C693" s="116">
        <f t="shared" si="39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103</v>
      </c>
      <c r="C694" s="116">
        <f t="shared" si="39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110</v>
      </c>
      <c r="C695" s="116">
        <f t="shared" si="39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118</v>
      </c>
      <c r="C696" s="116">
        <f t="shared" ref="C696:C702" si="41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119</v>
      </c>
      <c r="C697" s="116">
        <f t="shared" si="41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121</v>
      </c>
      <c r="C698" s="116">
        <f t="shared" si="41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41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106</v>
      </c>
      <c r="C700" s="116">
        <f t="shared" si="41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104</v>
      </c>
      <c r="C701" s="116">
        <f t="shared" si="41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111</v>
      </c>
      <c r="C702" s="116">
        <f t="shared" si="41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40"/>
        <v>#DIV/0!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3" t="s">
        <v>42</v>
      </c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</row>
    <row r="725" spans="1:15" ht="12.75" hidden="1" customHeight="1" x14ac:dyDescent="0.2">
      <c r="A725" s="184" t="s">
        <v>56</v>
      </c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</row>
    <row r="726" spans="1:15" ht="12.75" hidden="1" customHeight="1" x14ac:dyDescent="0.2">
      <c r="A726" s="185" t="s">
        <v>136</v>
      </c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</row>
    <row r="727" spans="1:15" ht="12.75" hidden="1" customHeight="1" x14ac:dyDescent="0.2">
      <c r="A727" s="184" t="s">
        <v>114</v>
      </c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109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113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2">SUM(D731:D768)</f>
        <v>0</v>
      </c>
      <c r="E730" s="118">
        <f t="shared" si="42"/>
        <v>0</v>
      </c>
      <c r="F730" s="118">
        <f t="shared" si="42"/>
        <v>0</v>
      </c>
      <c r="G730" s="118">
        <f t="shared" si="42"/>
        <v>0</v>
      </c>
      <c r="H730" s="118">
        <f t="shared" si="42"/>
        <v>0</v>
      </c>
      <c r="I730" s="118">
        <f t="shared" si="42"/>
        <v>0</v>
      </c>
      <c r="J730" s="118">
        <f t="shared" si="42"/>
        <v>0</v>
      </c>
      <c r="K730" s="118">
        <f t="shared" si="42"/>
        <v>0</v>
      </c>
      <c r="L730" s="118">
        <f t="shared" si="42"/>
        <v>0</v>
      </c>
      <c r="M730" s="118">
        <f t="shared" si="42"/>
        <v>0</v>
      </c>
      <c r="N730" s="118">
        <f t="shared" si="42"/>
        <v>0</v>
      </c>
      <c r="O730" s="164" t="e">
        <f t="shared" si="42"/>
        <v>#DIV/0!</v>
      </c>
    </row>
    <row r="731" spans="1:15" ht="15.95" hidden="1" customHeight="1" x14ac:dyDescent="0.2">
      <c r="A731" s="47">
        <v>1</v>
      </c>
      <c r="B731" s="103" t="s">
        <v>91</v>
      </c>
      <c r="C731" s="87">
        <f t="shared" ref="C731:C761" si="43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3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100</v>
      </c>
      <c r="C733" s="87">
        <f t="shared" si="43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97</v>
      </c>
      <c r="C734" s="87">
        <f t="shared" si="43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92</v>
      </c>
      <c r="C735" s="87">
        <f t="shared" si="43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89</v>
      </c>
      <c r="C736" s="87">
        <f t="shared" si="43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94</v>
      </c>
      <c r="C737" s="87">
        <f t="shared" si="43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90</v>
      </c>
      <c r="C738" s="87">
        <f t="shared" si="43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3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96</v>
      </c>
      <c r="C740" s="87">
        <f t="shared" si="43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99</v>
      </c>
      <c r="C741" s="87">
        <f t="shared" si="43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3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3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3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3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108</v>
      </c>
      <c r="C746" s="87">
        <f t="shared" si="43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3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3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101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93</v>
      </c>
      <c r="C750" s="87">
        <f t="shared" si="43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102</v>
      </c>
      <c r="C751" s="87">
        <f t="shared" si="43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116</v>
      </c>
      <c r="C752" s="87">
        <f t="shared" si="43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107</v>
      </c>
      <c r="C753" s="87">
        <f t="shared" si="43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3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105</v>
      </c>
      <c r="C755" s="87">
        <f t="shared" si="43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115</v>
      </c>
      <c r="C756" s="87">
        <f t="shared" si="43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117</v>
      </c>
      <c r="C757" s="87">
        <f t="shared" si="43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120</v>
      </c>
      <c r="C758" s="87">
        <f t="shared" si="43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125</v>
      </c>
      <c r="C759" s="87">
        <f t="shared" si="43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103</v>
      </c>
      <c r="C760" s="87">
        <f t="shared" si="43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110</v>
      </c>
      <c r="C761" s="87">
        <f t="shared" si="43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118</v>
      </c>
      <c r="C762" s="87">
        <f t="shared" ref="C762:C768" si="45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119</v>
      </c>
      <c r="C763" s="87">
        <f t="shared" si="45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121</v>
      </c>
      <c r="C764" s="87">
        <f t="shared" si="45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88</v>
      </c>
      <c r="C765" s="87">
        <f t="shared" si="45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106</v>
      </c>
      <c r="C766" s="87">
        <f t="shared" si="45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104</v>
      </c>
      <c r="C767" s="87">
        <f t="shared" si="45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111</v>
      </c>
      <c r="C768" s="87">
        <f t="shared" si="45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4"/>
        <v>#DIV/0!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3" t="s">
        <v>42</v>
      </c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</row>
    <row r="790" spans="1:15" ht="12.75" hidden="1" customHeight="1" x14ac:dyDescent="0.2">
      <c r="A790" s="184" t="s">
        <v>56</v>
      </c>
      <c r="B790" s="184"/>
      <c r="C790" s="184"/>
      <c r="D790" s="184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</row>
    <row r="791" spans="1:15" ht="12.75" hidden="1" customHeight="1" x14ac:dyDescent="0.2">
      <c r="A791" s="185" t="s">
        <v>137</v>
      </c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</row>
    <row r="792" spans="1:15" ht="12.75" hidden="1" customHeight="1" x14ac:dyDescent="0.2">
      <c r="A792" s="184" t="s">
        <v>114</v>
      </c>
      <c r="B792" s="184"/>
      <c r="C792" s="184"/>
      <c r="D792" s="184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109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113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6">SUM(D796:D833)</f>
        <v>0</v>
      </c>
      <c r="E795" s="87">
        <f t="shared" si="46"/>
        <v>0</v>
      </c>
      <c r="F795" s="87">
        <f t="shared" si="46"/>
        <v>0</v>
      </c>
      <c r="G795" s="87">
        <f t="shared" si="46"/>
        <v>0</v>
      </c>
      <c r="H795" s="87">
        <f t="shared" si="46"/>
        <v>0</v>
      </c>
      <c r="I795" s="87">
        <f t="shared" si="46"/>
        <v>0</v>
      </c>
      <c r="J795" s="87">
        <f t="shared" si="46"/>
        <v>0</v>
      </c>
      <c r="K795" s="87">
        <f t="shared" si="46"/>
        <v>0</v>
      </c>
      <c r="L795" s="87">
        <f t="shared" si="46"/>
        <v>0</v>
      </c>
      <c r="M795" s="87">
        <f t="shared" si="46"/>
        <v>0</v>
      </c>
      <c r="N795" s="87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7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7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100</v>
      </c>
      <c r="C798" s="87">
        <f t="shared" si="47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7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7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7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7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7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7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7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99</v>
      </c>
      <c r="C806" s="87">
        <f t="shared" si="47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7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7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7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7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108</v>
      </c>
      <c r="C811" s="87">
        <f t="shared" si="47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7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7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101</v>
      </c>
      <c r="C814" s="87">
        <f t="shared" si="47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7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102</v>
      </c>
      <c r="C816" s="87">
        <f t="shared" si="47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116</v>
      </c>
      <c r="C817" s="87">
        <f t="shared" si="47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107</v>
      </c>
      <c r="C818" s="87">
        <f t="shared" si="47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7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105</v>
      </c>
      <c r="C820" s="87">
        <f t="shared" si="47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115</v>
      </c>
      <c r="C821" s="87">
        <f t="shared" si="47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117</v>
      </c>
      <c r="C822" s="87">
        <f t="shared" si="47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120</v>
      </c>
      <c r="C823" s="87">
        <f t="shared" si="47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125</v>
      </c>
      <c r="C824" s="87">
        <f t="shared" si="47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103</v>
      </c>
      <c r="C825" s="87">
        <f t="shared" si="47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110</v>
      </c>
      <c r="C826" s="87">
        <f t="shared" si="47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118</v>
      </c>
      <c r="C827" s="87">
        <f t="shared" ref="C827:C832" si="49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119</v>
      </c>
      <c r="C828" s="87">
        <f t="shared" si="49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121</v>
      </c>
      <c r="C829" s="87">
        <f t="shared" si="49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9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106</v>
      </c>
      <c r="C831" s="87">
        <f t="shared" si="49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104</v>
      </c>
      <c r="C832" s="87">
        <f t="shared" si="49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111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8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0.59055118110236227" right="0" top="0.23622047244094491" bottom="0.27559055118110237" header="0" footer="0"/>
  <pageSetup scale="60" orientation="landscape" r:id="rId1"/>
  <headerFooter alignWithMargins="0"/>
  <ignoredErrors>
    <ignoredError sqref="A267 A394:A39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workbookViewId="0">
      <selection activeCell="H4" sqref="H4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3" t="s">
        <v>42</v>
      </c>
      <c r="B1" s="183"/>
      <c r="C1" s="183"/>
      <c r="D1" s="183"/>
      <c r="E1" s="183"/>
      <c r="F1" s="183"/>
      <c r="G1" s="183"/>
    </row>
    <row r="2" spans="1:9" x14ac:dyDescent="0.2">
      <c r="A2" s="184" t="s">
        <v>53</v>
      </c>
      <c r="B2" s="184"/>
      <c r="C2" s="184"/>
      <c r="D2" s="184"/>
      <c r="E2" s="184"/>
      <c r="F2" s="184"/>
      <c r="G2" s="184"/>
    </row>
    <row r="3" spans="1:9" x14ac:dyDescent="0.2">
      <c r="A3" s="184" t="s">
        <v>167</v>
      </c>
      <c r="B3" s="184"/>
      <c r="C3" s="184"/>
      <c r="D3" s="184"/>
      <c r="E3" s="184"/>
      <c r="F3" s="184"/>
      <c r="G3" s="184"/>
    </row>
    <row r="4" spans="1:9" x14ac:dyDescent="0.2">
      <c r="A4" s="184" t="s">
        <v>114</v>
      </c>
      <c r="B4" s="184"/>
      <c r="C4" s="184"/>
      <c r="D4" s="184"/>
      <c r="E4" s="184"/>
      <c r="F4" s="184"/>
      <c r="G4" s="184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7" t="s">
        <v>20</v>
      </c>
      <c r="B6" s="187">
        <v>2018</v>
      </c>
      <c r="C6" s="187">
        <v>2019</v>
      </c>
      <c r="D6" s="187" t="s">
        <v>29</v>
      </c>
      <c r="E6" s="187"/>
      <c r="F6" s="187" t="s">
        <v>62</v>
      </c>
      <c r="G6" s="187"/>
    </row>
    <row r="7" spans="1:9" ht="18.75" customHeight="1" x14ac:dyDescent="0.2">
      <c r="A7" s="187"/>
      <c r="B7" s="187"/>
      <c r="C7" s="187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21163329.619999997</v>
      </c>
      <c r="C8" s="120">
        <f>C49+C89+C129+C169+C209+C248+C287+C326+C366+C405+C444+C483</f>
        <v>27370891.180000007</v>
      </c>
      <c r="D8" s="120">
        <f>C8-B8</f>
        <v>6207561.5600000098</v>
      </c>
      <c r="E8" s="121">
        <f>(D8/B8*100)</f>
        <v>29.331686797212065</v>
      </c>
      <c r="F8" s="122">
        <f>(B8/B22*100)</f>
        <v>0.47652772869057847</v>
      </c>
      <c r="G8" s="122">
        <f>(C8/C22*100)</f>
        <v>0.48547643514571337</v>
      </c>
    </row>
    <row r="9" spans="1:9" ht="15.95" customHeight="1" x14ac:dyDescent="0.2">
      <c r="A9" s="59" t="s">
        <v>13</v>
      </c>
      <c r="B9" s="120">
        <f>B50+B90+B130+B170+B210+B249+B288+B327+B367+B406+B445+B484</f>
        <v>668673829.13</v>
      </c>
      <c r="C9" s="120">
        <f>C50+C90+C130+C170+C210+C249+C288+C327+C367+C406+C445+C484</f>
        <v>730442823.23000014</v>
      </c>
      <c r="D9" s="120">
        <f>C9-B9</f>
        <v>61768994.100000143</v>
      </c>
      <c r="E9" s="121">
        <f t="shared" ref="E9:E15" si="0">(D9/B9*100)</f>
        <v>9.237537257943341</v>
      </c>
      <c r="F9" s="122">
        <f>(B9/B22*100)</f>
        <v>15.056308565407624</v>
      </c>
      <c r="G9" s="122">
        <f>(C9/C22*100)</f>
        <v>12.955836021831379</v>
      </c>
    </row>
    <row r="10" spans="1:9" ht="15.95" customHeight="1" x14ac:dyDescent="0.2">
      <c r="A10" s="68" t="s">
        <v>30</v>
      </c>
      <c r="B10" s="69">
        <f>(B8+B9)</f>
        <v>689837158.75</v>
      </c>
      <c r="C10" s="69">
        <f>(C8+C9)</f>
        <v>757813714.41000009</v>
      </c>
      <c r="D10" s="69">
        <f t="shared" ref="D10:D20" si="1">(C10-B10)</f>
        <v>67976555.660000086</v>
      </c>
      <c r="E10" s="70">
        <f t="shared" si="0"/>
        <v>9.8540002952544761</v>
      </c>
      <c r="F10" s="71">
        <f>(F8+F9)</f>
        <v>15.532836294098203</v>
      </c>
      <c r="G10" s="71">
        <f>(G8+G9)</f>
        <v>13.441312456977093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993943437.93000007</v>
      </c>
      <c r="C11" s="120">
        <f t="shared" si="2"/>
        <v>1392804405.8900001</v>
      </c>
      <c r="D11" s="120">
        <f t="shared" si="1"/>
        <v>398860967.96000004</v>
      </c>
      <c r="E11" s="121">
        <f t="shared" si="0"/>
        <v>40.129141431898105</v>
      </c>
      <c r="F11" s="122">
        <f>(B11/B22*100)</f>
        <v>22.380297308041833</v>
      </c>
      <c r="G11" s="122">
        <f>(C11/C22*100)</f>
        <v>24.704117720536718</v>
      </c>
    </row>
    <row r="12" spans="1:9" ht="15.95" customHeight="1" x14ac:dyDescent="0.2">
      <c r="A12" s="59" t="s">
        <v>15</v>
      </c>
      <c r="B12" s="120">
        <f t="shared" si="2"/>
        <v>40396805.670000009</v>
      </c>
      <c r="C12" s="120">
        <f t="shared" si="2"/>
        <v>55215856.109999999</v>
      </c>
      <c r="D12" s="120">
        <f t="shared" si="1"/>
        <v>14819050.43999999</v>
      </c>
      <c r="E12" s="121">
        <f t="shared" si="0"/>
        <v>36.683718413421737</v>
      </c>
      <c r="F12" s="122">
        <f>(B12/B22*100)</f>
        <v>0.90960157961570265</v>
      </c>
      <c r="G12" s="122">
        <f>(C12/C22*100)</f>
        <v>0.97936149800590622</v>
      </c>
    </row>
    <row r="13" spans="1:9" ht="15.95" customHeight="1" x14ac:dyDescent="0.2">
      <c r="A13" s="59" t="s">
        <v>27</v>
      </c>
      <c r="B13" s="120">
        <f t="shared" si="2"/>
        <v>1186575114.3799999</v>
      </c>
      <c r="C13" s="120">
        <f t="shared" si="2"/>
        <v>1571264925.5600004</v>
      </c>
      <c r="D13" s="120">
        <f t="shared" si="1"/>
        <v>384689811.18000054</v>
      </c>
      <c r="E13" s="121">
        <f t="shared" si="0"/>
        <v>32.420181960499463</v>
      </c>
      <c r="F13" s="122">
        <f>(B13/B22*100)</f>
        <v>26.717721376031033</v>
      </c>
      <c r="G13" s="122">
        <f>(C13/C22*100)</f>
        <v>27.869465035459012</v>
      </c>
    </row>
    <row r="14" spans="1:9" ht="15.95" customHeight="1" x14ac:dyDescent="0.2">
      <c r="A14" s="59" t="s">
        <v>35</v>
      </c>
      <c r="B14" s="120">
        <f t="shared" si="2"/>
        <v>15424500.040000001</v>
      </c>
      <c r="C14" s="120">
        <f t="shared" si="2"/>
        <v>16729242.539999999</v>
      </c>
      <c r="D14" s="120">
        <f t="shared" si="1"/>
        <v>1304742.4999999981</v>
      </c>
      <c r="E14" s="121">
        <f t="shared" si="0"/>
        <v>8.4588965387301975</v>
      </c>
      <c r="F14" s="122">
        <f>(B14/B22*100)</f>
        <v>0.34730839155398169</v>
      </c>
      <c r="G14" s="122">
        <f>(C14/C22*100)</f>
        <v>0.29672592600644787</v>
      </c>
    </row>
    <row r="15" spans="1:9" ht="15.95" customHeight="1" x14ac:dyDescent="0.2">
      <c r="A15" s="59" t="s">
        <v>16</v>
      </c>
      <c r="B15" s="120">
        <f t="shared" si="2"/>
        <v>37820278.050000004</v>
      </c>
      <c r="C15" s="120">
        <f t="shared" si="2"/>
        <v>46212469.109999999</v>
      </c>
      <c r="D15" s="120">
        <f t="shared" si="1"/>
        <v>8392191.0599999949</v>
      </c>
      <c r="E15" s="121">
        <f t="shared" si="0"/>
        <v>22.189659866871324</v>
      </c>
      <c r="F15" s="122">
        <f>(B15/B22*100)</f>
        <v>0.85158675507189152</v>
      </c>
      <c r="G15" s="122">
        <f>(C15/C22*100)</f>
        <v>0.8196687720273268</v>
      </c>
    </row>
    <row r="16" spans="1:9" ht="15.95" customHeight="1" x14ac:dyDescent="0.2">
      <c r="A16" s="59" t="s">
        <v>36</v>
      </c>
      <c r="B16" s="120">
        <f t="shared" si="2"/>
        <v>1210214797.8400002</v>
      </c>
      <c r="C16" s="120">
        <f t="shared" si="2"/>
        <v>1357869721.25</v>
      </c>
      <c r="D16" s="120">
        <f t="shared" si="1"/>
        <v>147654923.40999985</v>
      </c>
      <c r="E16" s="121">
        <f>(D16/B16*100)</f>
        <v>12.200720374063794</v>
      </c>
      <c r="F16" s="122">
        <f>(B16/B22*100)</f>
        <v>27.25000834922605</v>
      </c>
      <c r="G16" s="122">
        <f>(C16/C22*100)</f>
        <v>24.084482574189725</v>
      </c>
    </row>
    <row r="17" spans="1:7" ht="15.95" customHeight="1" x14ac:dyDescent="0.2">
      <c r="A17" s="59" t="s">
        <v>34</v>
      </c>
      <c r="B17" s="120">
        <f t="shared" si="2"/>
        <v>27769261.780000001</v>
      </c>
      <c r="C17" s="120">
        <f t="shared" si="2"/>
        <v>14618396.17</v>
      </c>
      <c r="D17" s="120">
        <f t="shared" si="1"/>
        <v>-13150865.610000001</v>
      </c>
      <c r="E17" s="121">
        <f>(D17/B17*100)</f>
        <v>-47.357634906490489</v>
      </c>
      <c r="F17" s="122">
        <f>(B17/B22*100)</f>
        <v>0.62527132927760409</v>
      </c>
      <c r="G17" s="122">
        <f>(C17/C22*100)</f>
        <v>0.2592859258212632</v>
      </c>
    </row>
    <row r="18" spans="1:7" ht="15.95" customHeight="1" x14ac:dyDescent="0.2">
      <c r="A18" s="59" t="s">
        <v>17</v>
      </c>
      <c r="B18" s="120">
        <f t="shared" si="2"/>
        <v>78461515.820000008</v>
      </c>
      <c r="C18" s="120">
        <f t="shared" si="2"/>
        <v>236999220.66</v>
      </c>
      <c r="D18" s="120">
        <f t="shared" si="1"/>
        <v>158537704.83999997</v>
      </c>
      <c r="E18" s="121">
        <f>(D18/B18*100)</f>
        <v>202.05791741737977</v>
      </c>
      <c r="F18" s="122">
        <f>(B18/B22*100)</f>
        <v>1.7666921318463356</v>
      </c>
      <c r="G18" s="122">
        <f>(C18/C22*100)</f>
        <v>4.2036459836719517</v>
      </c>
    </row>
    <row r="19" spans="1:7" ht="15.95" customHeight="1" x14ac:dyDescent="0.2">
      <c r="A19" s="59" t="s">
        <v>18</v>
      </c>
      <c r="B19" s="120">
        <f t="shared" si="2"/>
        <v>160710990.42999998</v>
      </c>
      <c r="C19" s="120">
        <f t="shared" si="2"/>
        <v>188416384.72999999</v>
      </c>
      <c r="D19" s="120">
        <f t="shared" si="1"/>
        <v>27705394.300000012</v>
      </c>
      <c r="E19" s="121">
        <f>(D19/B19*100)</f>
        <v>17.239265482635115</v>
      </c>
      <c r="F19" s="122">
        <f>(B19/B22*100)</f>
        <v>3.6186764852373541</v>
      </c>
      <c r="G19" s="122">
        <f>(C19/C22*100)</f>
        <v>3.341934107304561</v>
      </c>
    </row>
    <row r="20" spans="1:7" ht="15.95" customHeight="1" x14ac:dyDescent="0.2">
      <c r="A20" s="62" t="s">
        <v>31</v>
      </c>
      <c r="B20" s="63">
        <f>SUM(B11:B19)</f>
        <v>3751316701.9400005</v>
      </c>
      <c r="C20" s="63">
        <f>SUM(C11:C19)</f>
        <v>4880130622.0200005</v>
      </c>
      <c r="D20" s="63">
        <f t="shared" si="1"/>
        <v>1128813920.0799999</v>
      </c>
      <c r="E20" s="64">
        <f>(D20/B20*100)</f>
        <v>30.091138919202198</v>
      </c>
      <c r="F20" s="65">
        <f>SUM(F11:F19)</f>
        <v>84.467163705901797</v>
      </c>
      <c r="G20" s="65">
        <f>SUM(G11:G19)</f>
        <v>86.558687543022913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4441153860.6900005</v>
      </c>
      <c r="C22" s="66">
        <f>(C10+C20)</f>
        <v>5637944336.4300003</v>
      </c>
      <c r="D22" s="66">
        <f>(C22-B22)</f>
        <v>1196790475.7399998</v>
      </c>
      <c r="E22" s="57">
        <f>(D22/B22*100)</f>
        <v>26.947737306134677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83" t="s">
        <v>42</v>
      </c>
      <c r="B41" s="183"/>
      <c r="C41" s="183"/>
      <c r="D41" s="183"/>
      <c r="E41" s="183"/>
      <c r="F41" s="183"/>
      <c r="G41" s="183"/>
    </row>
    <row r="42" spans="1:7" x14ac:dyDescent="0.2">
      <c r="A42" s="184" t="s">
        <v>53</v>
      </c>
      <c r="B42" s="184"/>
      <c r="C42" s="184"/>
      <c r="D42" s="184"/>
      <c r="E42" s="184"/>
      <c r="F42" s="184"/>
      <c r="G42" s="184"/>
    </row>
    <row r="43" spans="1:7" x14ac:dyDescent="0.2">
      <c r="A43" s="184" t="s">
        <v>146</v>
      </c>
      <c r="B43" s="184"/>
      <c r="C43" s="184"/>
      <c r="D43" s="184"/>
      <c r="E43" s="184"/>
      <c r="F43" s="184"/>
      <c r="G43" s="184"/>
    </row>
    <row r="44" spans="1:7" x14ac:dyDescent="0.2">
      <c r="A44" s="184" t="s">
        <v>114</v>
      </c>
      <c r="B44" s="184"/>
      <c r="C44" s="184"/>
      <c r="D44" s="184"/>
      <c r="E44" s="184"/>
      <c r="F44" s="184"/>
      <c r="G44" s="184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ht="18" customHeight="1" x14ac:dyDescent="0.2">
      <c r="A47" s="187" t="s">
        <v>20</v>
      </c>
      <c r="B47" s="187">
        <v>2018</v>
      </c>
      <c r="C47" s="187">
        <v>2019</v>
      </c>
      <c r="D47" s="187" t="s">
        <v>29</v>
      </c>
      <c r="E47" s="187"/>
      <c r="F47" s="187" t="s">
        <v>62</v>
      </c>
      <c r="G47" s="187"/>
    </row>
    <row r="48" spans="1:7" ht="16.5" customHeight="1" x14ac:dyDescent="0.2">
      <c r="A48" s="187"/>
      <c r="B48" s="187"/>
      <c r="C48" s="187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customHeight="1" x14ac:dyDescent="0.2">
      <c r="A50" s="59" t="s">
        <v>13</v>
      </c>
      <c r="B50" s="120">
        <v>668673829.13</v>
      </c>
      <c r="C50" s="120">
        <f>'P.N.C. x Comp. x Ramos'!E73</f>
        <v>730442823.23000014</v>
      </c>
      <c r="D50" s="120">
        <f t="shared" ref="D50:D61" si="3">(C50-B50)</f>
        <v>61768994.100000143</v>
      </c>
      <c r="E50" s="121">
        <f t="shared" ref="E50:E56" si="4">(D50/B50*100)</f>
        <v>9.237537257943341</v>
      </c>
      <c r="F50" s="122">
        <f>(B50/B63*100)</f>
        <v>15.056308565407624</v>
      </c>
      <c r="G50" s="122">
        <f>(C50/C63*100)</f>
        <v>12.955836021831379</v>
      </c>
    </row>
    <row r="51" spans="1:7" ht="15.95" customHeight="1" x14ac:dyDescent="0.2">
      <c r="A51" s="62" t="s">
        <v>30</v>
      </c>
      <c r="B51" s="123">
        <v>689837158.75</v>
      </c>
      <c r="C51" s="123">
        <f>(C49+C50)</f>
        <v>757813714.41000009</v>
      </c>
      <c r="D51" s="123">
        <f t="shared" si="3"/>
        <v>67976555.660000086</v>
      </c>
      <c r="E51" s="124">
        <f t="shared" si="4"/>
        <v>9.8540002952544761</v>
      </c>
      <c r="F51" s="125">
        <f>(F49+F50)</f>
        <v>15.532836294098203</v>
      </c>
      <c r="G51" s="125">
        <f>(G49+G50)</f>
        <v>13.441312456977093</v>
      </c>
    </row>
    <row r="52" spans="1:7" ht="15.95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customHeight="1" x14ac:dyDescent="0.2">
      <c r="A53" s="59" t="s">
        <v>15</v>
      </c>
      <c r="B53" s="120">
        <v>40396805.670000009</v>
      </c>
      <c r="C53" s="120">
        <f>'P.N.C. x Comp. x Ramos'!G73</f>
        <v>55215856.109999999</v>
      </c>
      <c r="D53" s="120">
        <f t="shared" si="3"/>
        <v>14819050.43999999</v>
      </c>
      <c r="E53" s="121">
        <f t="shared" si="4"/>
        <v>36.683718413421737</v>
      </c>
      <c r="F53" s="122">
        <f>(B53/B63*100)</f>
        <v>0.90960157961570265</v>
      </c>
      <c r="G53" s="122">
        <f>(C53/C63*100)</f>
        <v>0.97936149800590622</v>
      </c>
    </row>
    <row r="54" spans="1:7" ht="15.95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customHeight="1" x14ac:dyDescent="0.2">
      <c r="A57" s="59" t="s">
        <v>36</v>
      </c>
      <c r="B57" s="120">
        <v>1210214797.8400002</v>
      </c>
      <c r="C57" s="120">
        <f>'P.N.C. x Comp. x Ramos'!K73</f>
        <v>1357869721.25</v>
      </c>
      <c r="D57" s="120">
        <f t="shared" si="3"/>
        <v>147654923.40999985</v>
      </c>
      <c r="E57" s="121">
        <f>(D57/B57*100)</f>
        <v>12.200720374063794</v>
      </c>
      <c r="F57" s="122">
        <f>(B57/B63*100)</f>
        <v>27.25000834922605</v>
      </c>
      <c r="G57" s="122">
        <f>(C57/C63*100)</f>
        <v>24.084482574189725</v>
      </c>
    </row>
    <row r="58" spans="1:7" ht="15.95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customHeight="1" x14ac:dyDescent="0.2">
      <c r="A60" s="59" t="s">
        <v>18</v>
      </c>
      <c r="B60" s="120">
        <v>160710990.42999998</v>
      </c>
      <c r="C60" s="120">
        <f>'P.N.C. x Comp. x Ramos'!N73</f>
        <v>188416384.72999999</v>
      </c>
      <c r="D60" s="120">
        <f t="shared" si="3"/>
        <v>27705394.300000012</v>
      </c>
      <c r="E60" s="121">
        <f>(D60/B60*100)</f>
        <v>17.239265482635115</v>
      </c>
      <c r="F60" s="122">
        <f>(B60/B63*100)</f>
        <v>3.6186764852373541</v>
      </c>
      <c r="G60" s="122">
        <f>(C60/C63*100)</f>
        <v>3.341934107304561</v>
      </c>
    </row>
    <row r="61" spans="1:7" ht="15.95" customHeight="1" x14ac:dyDescent="0.2">
      <c r="A61" s="62" t="s">
        <v>31</v>
      </c>
      <c r="B61" s="123">
        <v>3751316701.9400005</v>
      </c>
      <c r="C61" s="123">
        <f>SUM(C52:C60)</f>
        <v>4880130622.0200005</v>
      </c>
      <c r="D61" s="123">
        <f t="shared" si="3"/>
        <v>1128813920.0799999</v>
      </c>
      <c r="E61" s="124">
        <f>(D61/B61*100)</f>
        <v>30.091138919202198</v>
      </c>
      <c r="F61" s="125">
        <f>SUM(F52:F60)</f>
        <v>84.467163705901797</v>
      </c>
      <c r="G61" s="125">
        <f>SUM(G52:G60)</f>
        <v>86.558687543022913</v>
      </c>
    </row>
    <row r="62" spans="1:7" x14ac:dyDescent="0.2">
      <c r="A62" s="119"/>
      <c r="B62" s="171"/>
      <c r="C62" s="171"/>
      <c r="D62" s="171"/>
      <c r="E62" s="172"/>
      <c r="F62" s="173"/>
      <c r="G62" s="173"/>
    </row>
    <row r="63" spans="1:7" ht="20.25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x14ac:dyDescent="0.2">
      <c r="A64" s="81" t="s">
        <v>98</v>
      </c>
    </row>
    <row r="81" spans="1:7" ht="20.25" hidden="1" x14ac:dyDescent="0.3">
      <c r="A81" s="183" t="s">
        <v>42</v>
      </c>
      <c r="B81" s="183"/>
      <c r="C81" s="183"/>
      <c r="D81" s="183"/>
      <c r="E81" s="183"/>
      <c r="F81" s="183"/>
      <c r="G81" s="183"/>
    </row>
    <row r="82" spans="1:7" hidden="1" x14ac:dyDescent="0.2">
      <c r="A82" s="184" t="s">
        <v>53</v>
      </c>
      <c r="B82" s="184"/>
      <c r="C82" s="184"/>
      <c r="D82" s="184"/>
      <c r="E82" s="184"/>
      <c r="F82" s="184"/>
      <c r="G82" s="184"/>
    </row>
    <row r="83" spans="1:7" hidden="1" x14ac:dyDescent="0.2">
      <c r="A83" s="184" t="s">
        <v>147</v>
      </c>
      <c r="B83" s="184"/>
      <c r="C83" s="184"/>
      <c r="D83" s="184"/>
      <c r="E83" s="184"/>
      <c r="F83" s="184"/>
      <c r="G83" s="184"/>
    </row>
    <row r="84" spans="1:7" hidden="1" x14ac:dyDescent="0.2">
      <c r="A84" s="184" t="s">
        <v>114</v>
      </c>
      <c r="B84" s="184"/>
      <c r="C84" s="184"/>
      <c r="D84" s="184"/>
      <c r="E84" s="184"/>
      <c r="F84" s="184"/>
      <c r="G84" s="184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7" t="s">
        <v>20</v>
      </c>
      <c r="B87" s="187">
        <v>2018</v>
      </c>
      <c r="C87" s="187">
        <v>2019</v>
      </c>
      <c r="D87" s="187" t="s">
        <v>29</v>
      </c>
      <c r="E87" s="187"/>
      <c r="F87" s="187" t="s">
        <v>62</v>
      </c>
      <c r="G87" s="187"/>
    </row>
    <row r="88" spans="1:7" ht="18" hidden="1" customHeight="1" x14ac:dyDescent="0.2">
      <c r="A88" s="187"/>
      <c r="B88" s="187"/>
      <c r="C88" s="187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/>
      <c r="C89" s="120">
        <f>'P.N.C. x Comp. x Ramos'!D138</f>
        <v>0</v>
      </c>
      <c r="D89" s="129">
        <f>(C89-B89)</f>
        <v>0</v>
      </c>
      <c r="E89" s="130" t="e">
        <f>(D89/B89*100)</f>
        <v>#DIV/0!</v>
      </c>
      <c r="F89" s="131" t="e">
        <f>(B89/B103*100)</f>
        <v>#DIV/0!</v>
      </c>
      <c r="G89" s="131" t="e">
        <f>(C89/C103*100)</f>
        <v>#DIV/0!</v>
      </c>
    </row>
    <row r="90" spans="1:7" ht="15.95" hidden="1" customHeight="1" x14ac:dyDescent="0.2">
      <c r="A90" s="59" t="s">
        <v>13</v>
      </c>
      <c r="B90" s="120"/>
      <c r="C90" s="120">
        <f>'P.N.C. x Comp. x Ramos'!E138</f>
        <v>0</v>
      </c>
      <c r="D90" s="129">
        <f t="shared" ref="D90:D101" si="5">(C90-B90)</f>
        <v>0</v>
      </c>
      <c r="E90" s="130" t="e">
        <f t="shared" ref="E90:E96" si="6">(D90/B90*100)</f>
        <v>#DIV/0!</v>
      </c>
      <c r="F90" s="131" t="e">
        <f>(B90/B103*100)</f>
        <v>#DIV/0!</v>
      </c>
      <c r="G90" s="131" t="e">
        <f>(C90/C103*100)</f>
        <v>#DIV/0!</v>
      </c>
    </row>
    <row r="91" spans="1:7" ht="15.95" hidden="1" customHeight="1" x14ac:dyDescent="0.2">
      <c r="A91" s="62" t="s">
        <v>30</v>
      </c>
      <c r="B91" s="63">
        <f>(B89+B90)</f>
        <v>0</v>
      </c>
      <c r="C91" s="63">
        <f>(C89+C90)</f>
        <v>0</v>
      </c>
      <c r="D91" s="63">
        <f t="shared" si="5"/>
        <v>0</v>
      </c>
      <c r="E91" s="64" t="e">
        <f t="shared" si="6"/>
        <v>#DIV/0!</v>
      </c>
      <c r="F91" s="65" t="e">
        <f>(F89+F90)</f>
        <v>#DIV/0!</v>
      </c>
      <c r="G91" s="65" t="e">
        <f>(G89+G90)</f>
        <v>#DIV/0!</v>
      </c>
    </row>
    <row r="92" spans="1:7" ht="15.95" hidden="1" customHeight="1" x14ac:dyDescent="0.2">
      <c r="A92" s="59" t="s">
        <v>14</v>
      </c>
      <c r="B92" s="120"/>
      <c r="C92" s="120">
        <f>'P.N.C. x Comp. x Ramos'!F138</f>
        <v>0</v>
      </c>
      <c r="D92" s="120">
        <f t="shared" si="5"/>
        <v>0</v>
      </c>
      <c r="E92" s="121" t="e">
        <f t="shared" si="6"/>
        <v>#DIV/0!</v>
      </c>
      <c r="F92" s="122" t="e">
        <f>(B92/B103*100)</f>
        <v>#DIV/0!</v>
      </c>
      <c r="G92" s="122" t="e">
        <f>(C92/C103*100)</f>
        <v>#DIV/0!</v>
      </c>
    </row>
    <row r="93" spans="1:7" ht="15.95" hidden="1" customHeight="1" x14ac:dyDescent="0.2">
      <c r="A93" s="59" t="s">
        <v>15</v>
      </c>
      <c r="B93" s="120"/>
      <c r="C93" s="120">
        <f>'P.N.C. x Comp. x Ramos'!G138</f>
        <v>0</v>
      </c>
      <c r="D93" s="120">
        <f t="shared" si="5"/>
        <v>0</v>
      </c>
      <c r="E93" s="121" t="e">
        <f t="shared" si="6"/>
        <v>#DIV/0!</v>
      </c>
      <c r="F93" s="122" t="e">
        <f>(B93/B103*100)</f>
        <v>#DIV/0!</v>
      </c>
      <c r="G93" s="122" t="e">
        <f>(C93/C103*100)</f>
        <v>#DIV/0!</v>
      </c>
    </row>
    <row r="94" spans="1:7" ht="15.95" hidden="1" customHeight="1" x14ac:dyDescent="0.2">
      <c r="A94" s="59" t="s">
        <v>27</v>
      </c>
      <c r="B94" s="120"/>
      <c r="C94" s="120">
        <f>'P.N.C. x Comp. x Ramos'!H138</f>
        <v>0</v>
      </c>
      <c r="D94" s="120">
        <f t="shared" si="5"/>
        <v>0</v>
      </c>
      <c r="E94" s="121" t="e">
        <f t="shared" si="6"/>
        <v>#DIV/0!</v>
      </c>
      <c r="F94" s="122" t="e">
        <f>(B94/B103*100)</f>
        <v>#DIV/0!</v>
      </c>
      <c r="G94" s="122" t="e">
        <f>(C94/C103*100)</f>
        <v>#DIV/0!</v>
      </c>
    </row>
    <row r="95" spans="1:7" ht="15.95" hidden="1" customHeight="1" x14ac:dyDescent="0.2">
      <c r="A95" s="59" t="s">
        <v>35</v>
      </c>
      <c r="B95" s="120"/>
      <c r="C95" s="120">
        <f>'P.N.C. x Comp. x Ramos'!I138</f>
        <v>0</v>
      </c>
      <c r="D95" s="120">
        <f t="shared" si="5"/>
        <v>0</v>
      </c>
      <c r="E95" s="121" t="e">
        <f t="shared" si="6"/>
        <v>#DIV/0!</v>
      </c>
      <c r="F95" s="122" t="e">
        <f>(B95/B103*100)</f>
        <v>#DIV/0!</v>
      </c>
      <c r="G95" s="122" t="e">
        <f>(C95/C103*100)</f>
        <v>#DIV/0!</v>
      </c>
    </row>
    <row r="96" spans="1:7" ht="15.95" hidden="1" customHeight="1" x14ac:dyDescent="0.2">
      <c r="A96" s="59" t="s">
        <v>16</v>
      </c>
      <c r="B96" s="120"/>
      <c r="C96" s="120">
        <f>'P.N.C. x Comp. x Ramos'!J138</f>
        <v>0</v>
      </c>
      <c r="D96" s="120">
        <f t="shared" si="5"/>
        <v>0</v>
      </c>
      <c r="E96" s="121" t="e">
        <f t="shared" si="6"/>
        <v>#DIV/0!</v>
      </c>
      <c r="F96" s="122" t="e">
        <f>(B96/B103*100)</f>
        <v>#DIV/0!</v>
      </c>
      <c r="G96" s="122" t="e">
        <f>(C96/C103*100)</f>
        <v>#DIV/0!</v>
      </c>
    </row>
    <row r="97" spans="1:7" ht="15.95" hidden="1" customHeight="1" x14ac:dyDescent="0.2">
      <c r="A97" s="59" t="s">
        <v>36</v>
      </c>
      <c r="B97" s="120"/>
      <c r="C97" s="120">
        <f>'P.N.C. x Comp. x Ramos'!K138</f>
        <v>0</v>
      </c>
      <c r="D97" s="120">
        <f t="shared" si="5"/>
        <v>0</v>
      </c>
      <c r="E97" s="121" t="e">
        <f>(D97/B97*100)</f>
        <v>#DIV/0!</v>
      </c>
      <c r="F97" s="122" t="e">
        <f>(B97/B103*100)</f>
        <v>#DIV/0!</v>
      </c>
      <c r="G97" s="122" t="e">
        <f>(C97/C103*100)</f>
        <v>#DIV/0!</v>
      </c>
    </row>
    <row r="98" spans="1:7" ht="15.95" hidden="1" customHeight="1" x14ac:dyDescent="0.2">
      <c r="A98" s="59" t="s">
        <v>34</v>
      </c>
      <c r="B98" s="120"/>
      <c r="C98" s="120">
        <f>'P.N.C. x Comp. x Ramos'!L138</f>
        <v>0</v>
      </c>
      <c r="D98" s="120">
        <f t="shared" si="5"/>
        <v>0</v>
      </c>
      <c r="E98" s="121" t="e">
        <f>(D98/B98*100)</f>
        <v>#DIV/0!</v>
      </c>
      <c r="F98" s="122" t="e">
        <f>(B98/B103*100)</f>
        <v>#DIV/0!</v>
      </c>
      <c r="G98" s="122" t="e">
        <f>(C98/C103*100)</f>
        <v>#DIV/0!</v>
      </c>
    </row>
    <row r="99" spans="1:7" ht="15.95" hidden="1" customHeight="1" x14ac:dyDescent="0.2">
      <c r="A99" s="59" t="s">
        <v>17</v>
      </c>
      <c r="B99" s="120"/>
      <c r="C99" s="120">
        <f>'P.N.C. x Comp. x Ramos'!M138</f>
        <v>0</v>
      </c>
      <c r="D99" s="120">
        <f t="shared" si="5"/>
        <v>0</v>
      </c>
      <c r="E99" s="121" t="e">
        <f>(D99/B99*100)</f>
        <v>#DIV/0!</v>
      </c>
      <c r="F99" s="122" t="e">
        <f>(B99/B103*100)</f>
        <v>#DIV/0!</v>
      </c>
      <c r="G99" s="122" t="e">
        <f>(C99/C103*100)</f>
        <v>#DIV/0!</v>
      </c>
    </row>
    <row r="100" spans="1:7" ht="15.95" hidden="1" customHeight="1" x14ac:dyDescent="0.2">
      <c r="A100" s="59" t="s">
        <v>18</v>
      </c>
      <c r="B100" s="120"/>
      <c r="C100" s="120">
        <f>'P.N.C. x Comp. x Ramos'!N138</f>
        <v>0</v>
      </c>
      <c r="D100" s="120">
        <f t="shared" si="5"/>
        <v>0</v>
      </c>
      <c r="E100" s="121" t="e">
        <f>(D100/B100*100)</f>
        <v>#DIV/0!</v>
      </c>
      <c r="F100" s="122" t="e">
        <f>(B100/B103*100)</f>
        <v>#DIV/0!</v>
      </c>
      <c r="G100" s="122" t="e">
        <f>(C100/C103*100)</f>
        <v>#DIV/0!</v>
      </c>
    </row>
    <row r="101" spans="1:7" ht="15.95" hidden="1" customHeight="1" x14ac:dyDescent="0.2">
      <c r="A101" s="62" t="s">
        <v>31</v>
      </c>
      <c r="B101" s="63">
        <f>SUM(B92:B100)</f>
        <v>0</v>
      </c>
      <c r="C101" s="63">
        <f>SUM(C92:C100)</f>
        <v>0</v>
      </c>
      <c r="D101" s="63">
        <f t="shared" si="5"/>
        <v>0</v>
      </c>
      <c r="E101" s="64" t="e">
        <f>(D101/B101*100)</f>
        <v>#DIV/0!</v>
      </c>
      <c r="F101" s="65" t="e">
        <f>SUM(F92:F100)</f>
        <v>#DIV/0!</v>
      </c>
      <c r="G101" s="65" t="e">
        <f>SUM(G92:G100)</f>
        <v>#DIV/0!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0</v>
      </c>
      <c r="C103" s="66">
        <f>(C91+C101)</f>
        <v>0</v>
      </c>
      <c r="D103" s="66">
        <f>(C103-B103)</f>
        <v>0</v>
      </c>
      <c r="E103" s="57" t="e">
        <f>(D103/B103*100)</f>
        <v>#DIV/0!</v>
      </c>
      <c r="F103" s="67" t="e">
        <f>(F91+F101)</f>
        <v>#DIV/0!</v>
      </c>
      <c r="G103" s="67" t="e">
        <f>(G91+G101)</f>
        <v>#DIV/0!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3" t="s">
        <v>42</v>
      </c>
      <c r="B121" s="183"/>
      <c r="C121" s="183"/>
      <c r="D121" s="183"/>
      <c r="E121" s="183"/>
      <c r="F121" s="183"/>
      <c r="G121" s="183"/>
    </row>
    <row r="122" spans="1:7" hidden="1" x14ac:dyDescent="0.2">
      <c r="A122" s="184" t="s">
        <v>53</v>
      </c>
      <c r="B122" s="184"/>
      <c r="C122" s="184"/>
      <c r="D122" s="184"/>
      <c r="E122" s="184"/>
      <c r="F122" s="184"/>
      <c r="G122" s="184"/>
    </row>
    <row r="123" spans="1:7" hidden="1" x14ac:dyDescent="0.2">
      <c r="A123" s="184" t="s">
        <v>148</v>
      </c>
      <c r="B123" s="184"/>
      <c r="C123" s="184"/>
      <c r="D123" s="184"/>
      <c r="E123" s="184"/>
      <c r="F123" s="184"/>
      <c r="G123" s="184"/>
    </row>
    <row r="124" spans="1:7" hidden="1" x14ac:dyDescent="0.2">
      <c r="A124" s="184" t="s">
        <v>114</v>
      </c>
      <c r="B124" s="184"/>
      <c r="C124" s="184"/>
      <c r="D124" s="184"/>
      <c r="E124" s="184"/>
      <c r="F124" s="184"/>
      <c r="G124" s="184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7" t="s">
        <v>20</v>
      </c>
      <c r="B127" s="187">
        <v>2018</v>
      </c>
      <c r="C127" s="187">
        <v>2019</v>
      </c>
      <c r="D127" s="187" t="s">
        <v>29</v>
      </c>
      <c r="E127" s="187"/>
      <c r="F127" s="187" t="s">
        <v>62</v>
      </c>
      <c r="G127" s="187"/>
    </row>
    <row r="128" spans="1:7" ht="18.75" hidden="1" customHeight="1" x14ac:dyDescent="0.2">
      <c r="A128" s="187"/>
      <c r="B128" s="187"/>
      <c r="C128" s="187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/>
      <c r="C129" s="120">
        <f>'P.N.C. x Comp. x Ramos'!D203</f>
        <v>0</v>
      </c>
      <c r="D129" s="120">
        <f>(C129-B129)</f>
        <v>0</v>
      </c>
      <c r="E129" s="121" t="e">
        <f>(D129/B129*100)</f>
        <v>#DIV/0!</v>
      </c>
      <c r="F129" s="122" t="e">
        <f>(B129/B143*100)</f>
        <v>#DIV/0!</v>
      </c>
      <c r="G129" s="122" t="e">
        <f>(C129/C143*100)</f>
        <v>#DIV/0!</v>
      </c>
    </row>
    <row r="130" spans="1:7" ht="15.95" hidden="1" customHeight="1" x14ac:dyDescent="0.2">
      <c r="A130" s="59" t="s">
        <v>13</v>
      </c>
      <c r="B130" s="120"/>
      <c r="C130" s="120">
        <f>'P.N.C. x Comp. x Ramos'!E203</f>
        <v>0</v>
      </c>
      <c r="D130" s="120">
        <f t="shared" ref="D130:D141" si="7">(C130-B130)</f>
        <v>0</v>
      </c>
      <c r="E130" s="121" t="e">
        <f t="shared" ref="E130:E136" si="8">(D130/B130*100)</f>
        <v>#DIV/0!</v>
      </c>
      <c r="F130" s="122" t="e">
        <f>(B130/B143*100)</f>
        <v>#DIV/0!</v>
      </c>
      <c r="G130" s="122" t="e">
        <f>(C130/C143*100)</f>
        <v>#DIV/0!</v>
      </c>
    </row>
    <row r="131" spans="1:7" ht="15.95" hidden="1" customHeight="1" x14ac:dyDescent="0.2">
      <c r="A131" s="62" t="s">
        <v>30</v>
      </c>
      <c r="B131" s="63">
        <f>(B129+B130)</f>
        <v>0</v>
      </c>
      <c r="C131" s="63">
        <f>(C129+C130)</f>
        <v>0</v>
      </c>
      <c r="D131" s="63">
        <f t="shared" si="7"/>
        <v>0</v>
      </c>
      <c r="E131" s="64" t="e">
        <f t="shared" si="8"/>
        <v>#DIV/0!</v>
      </c>
      <c r="F131" s="65" t="e">
        <f>(F129+F130)</f>
        <v>#DIV/0!</v>
      </c>
      <c r="G131" s="65" t="e">
        <f>(G129+G130)</f>
        <v>#DIV/0!</v>
      </c>
    </row>
    <row r="132" spans="1:7" ht="15.95" hidden="1" customHeight="1" x14ac:dyDescent="0.2">
      <c r="A132" s="51" t="s">
        <v>14</v>
      </c>
      <c r="B132" s="120"/>
      <c r="C132" s="120">
        <f>'P.N.C. x Comp. x Ramos'!F203</f>
        <v>0</v>
      </c>
      <c r="D132" s="120">
        <f t="shared" si="7"/>
        <v>0</v>
      </c>
      <c r="E132" s="121" t="e">
        <f t="shared" si="8"/>
        <v>#DIV/0!</v>
      </c>
      <c r="F132" s="122" t="e">
        <f>(B132/B143*100)</f>
        <v>#DIV/0!</v>
      </c>
      <c r="G132" s="122" t="e">
        <f>(C132/C143*100)</f>
        <v>#DIV/0!</v>
      </c>
    </row>
    <row r="133" spans="1:7" ht="15.95" hidden="1" customHeight="1" x14ac:dyDescent="0.2">
      <c r="A133" s="51" t="s">
        <v>15</v>
      </c>
      <c r="B133" s="120"/>
      <c r="C133" s="120">
        <f>'P.N.C. x Comp. x Ramos'!G203</f>
        <v>0</v>
      </c>
      <c r="D133" s="120">
        <f t="shared" si="7"/>
        <v>0</v>
      </c>
      <c r="E133" s="121" t="e">
        <f t="shared" si="8"/>
        <v>#DIV/0!</v>
      </c>
      <c r="F133" s="122" t="e">
        <f>(B133/B143*100)</f>
        <v>#DIV/0!</v>
      </c>
      <c r="G133" s="122" t="e">
        <f>(C133/C143*100)</f>
        <v>#DIV/0!</v>
      </c>
    </row>
    <row r="134" spans="1:7" ht="15.95" hidden="1" customHeight="1" x14ac:dyDescent="0.2">
      <c r="A134" s="51" t="s">
        <v>27</v>
      </c>
      <c r="B134" s="120"/>
      <c r="C134" s="120">
        <f>'P.N.C. x Comp. x Ramos'!H203</f>
        <v>0</v>
      </c>
      <c r="D134" s="120">
        <f t="shared" si="7"/>
        <v>0</v>
      </c>
      <c r="E134" s="121" t="e">
        <f t="shared" si="8"/>
        <v>#DIV/0!</v>
      </c>
      <c r="F134" s="122" t="e">
        <f>(B134/B143*100)</f>
        <v>#DIV/0!</v>
      </c>
      <c r="G134" s="122" t="e">
        <f>(C134/C143*100)</f>
        <v>#DIV/0!</v>
      </c>
    </row>
    <row r="135" spans="1:7" ht="15.95" hidden="1" customHeight="1" x14ac:dyDescent="0.2">
      <c r="A135" s="51" t="s">
        <v>35</v>
      </c>
      <c r="B135" s="120"/>
      <c r="C135" s="120">
        <f>'P.N.C. x Comp. x Ramos'!I203</f>
        <v>0</v>
      </c>
      <c r="D135" s="120">
        <f t="shared" si="7"/>
        <v>0</v>
      </c>
      <c r="E135" s="121" t="e">
        <f t="shared" si="8"/>
        <v>#DIV/0!</v>
      </c>
      <c r="F135" s="122" t="e">
        <f>(B135/B143*100)</f>
        <v>#DIV/0!</v>
      </c>
      <c r="G135" s="122" t="e">
        <f>(C135/C143*100)</f>
        <v>#DIV/0!</v>
      </c>
    </row>
    <row r="136" spans="1:7" ht="15.95" hidden="1" customHeight="1" x14ac:dyDescent="0.2">
      <c r="A136" s="51" t="s">
        <v>16</v>
      </c>
      <c r="B136" s="120"/>
      <c r="C136" s="120">
        <f>'P.N.C. x Comp. x Ramos'!J203</f>
        <v>0</v>
      </c>
      <c r="D136" s="120">
        <f t="shared" si="7"/>
        <v>0</v>
      </c>
      <c r="E136" s="121" t="e">
        <f t="shared" si="8"/>
        <v>#DIV/0!</v>
      </c>
      <c r="F136" s="122" t="e">
        <f>(B136/B143*100)</f>
        <v>#DIV/0!</v>
      </c>
      <c r="G136" s="122" t="e">
        <f>(C136/C143*100)</f>
        <v>#DIV/0!</v>
      </c>
    </row>
    <row r="137" spans="1:7" ht="15.95" hidden="1" customHeight="1" x14ac:dyDescent="0.2">
      <c r="A137" s="51" t="s">
        <v>36</v>
      </c>
      <c r="B137" s="120"/>
      <c r="C137" s="120">
        <f>'P.N.C. x Comp. x Ramos'!K203</f>
        <v>0</v>
      </c>
      <c r="D137" s="120">
        <f t="shared" si="7"/>
        <v>0</v>
      </c>
      <c r="E137" s="121" t="e">
        <f>(D137/B137*100)</f>
        <v>#DIV/0!</v>
      </c>
      <c r="F137" s="122" t="e">
        <f>(B137/B143*100)</f>
        <v>#DIV/0!</v>
      </c>
      <c r="G137" s="122" t="e">
        <f>(C137/C143*100)</f>
        <v>#DIV/0!</v>
      </c>
    </row>
    <row r="138" spans="1:7" ht="15.95" hidden="1" customHeight="1" x14ac:dyDescent="0.2">
      <c r="A138" s="51" t="s">
        <v>34</v>
      </c>
      <c r="B138" s="120"/>
      <c r="C138" s="120">
        <f>'P.N.C. x Comp. x Ramos'!L203</f>
        <v>0</v>
      </c>
      <c r="D138" s="120">
        <f t="shared" si="7"/>
        <v>0</v>
      </c>
      <c r="E138" s="121" t="e">
        <f>(D138/B138*100)</f>
        <v>#DIV/0!</v>
      </c>
      <c r="F138" s="122" t="e">
        <f>(B138/B143*100)</f>
        <v>#DIV/0!</v>
      </c>
      <c r="G138" s="122" t="e">
        <f>(C138/C143*100)</f>
        <v>#DIV/0!</v>
      </c>
    </row>
    <row r="139" spans="1:7" ht="15.95" hidden="1" customHeight="1" x14ac:dyDescent="0.2">
      <c r="A139" s="51" t="s">
        <v>17</v>
      </c>
      <c r="B139" s="120"/>
      <c r="C139" s="120">
        <f>'P.N.C. x Comp. x Ramos'!M203</f>
        <v>0</v>
      </c>
      <c r="D139" s="120">
        <f t="shared" si="7"/>
        <v>0</v>
      </c>
      <c r="E139" s="121" t="e">
        <f>(D139/B139*100)</f>
        <v>#DIV/0!</v>
      </c>
      <c r="F139" s="122" t="e">
        <f>(B139/B143*100)</f>
        <v>#DIV/0!</v>
      </c>
      <c r="G139" s="122" t="e">
        <f>(C139/C143*100)</f>
        <v>#DIV/0!</v>
      </c>
    </row>
    <row r="140" spans="1:7" ht="15.95" hidden="1" customHeight="1" x14ac:dyDescent="0.2">
      <c r="A140" s="51" t="s">
        <v>18</v>
      </c>
      <c r="B140" s="120"/>
      <c r="C140" s="120">
        <f>'P.N.C. x Comp. x Ramos'!N203</f>
        <v>0</v>
      </c>
      <c r="D140" s="120">
        <f t="shared" si="7"/>
        <v>0</v>
      </c>
      <c r="E140" s="121" t="e">
        <f>(D140/B140*100)</f>
        <v>#DIV/0!</v>
      </c>
      <c r="F140" s="122" t="e">
        <f>(B140/B143*100)</f>
        <v>#DIV/0!</v>
      </c>
      <c r="G140" s="122" t="e">
        <f>(C140/C143*100)</f>
        <v>#DIV/0!</v>
      </c>
    </row>
    <row r="141" spans="1:7" ht="15.95" hidden="1" customHeight="1" x14ac:dyDescent="0.2">
      <c r="A141" s="62" t="s">
        <v>31</v>
      </c>
      <c r="B141" s="63">
        <f>SUM(B132:B140)</f>
        <v>0</v>
      </c>
      <c r="C141" s="63">
        <f>SUM(C132:C140)</f>
        <v>0</v>
      </c>
      <c r="D141" s="63">
        <f t="shared" si="7"/>
        <v>0</v>
      </c>
      <c r="E141" s="64" t="e">
        <f>(D141/B141*100)</f>
        <v>#DIV/0!</v>
      </c>
      <c r="F141" s="65" t="e">
        <f>SUM(F132:F140)</f>
        <v>#DIV/0!</v>
      </c>
      <c r="G141" s="65" t="e">
        <f>SUM(G132:G140)</f>
        <v>#DIV/0!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0</v>
      </c>
      <c r="C143" s="66">
        <f>(C131+C141)</f>
        <v>0</v>
      </c>
      <c r="D143" s="66">
        <f>(C143-B143)</f>
        <v>0</v>
      </c>
      <c r="E143" s="57" t="e">
        <f>(D143/B143*100)</f>
        <v>#DIV/0!</v>
      </c>
      <c r="F143" s="67" t="e">
        <f>(F131+F141)</f>
        <v>#DIV/0!</v>
      </c>
      <c r="G143" s="67" t="e">
        <f>(G131+G141)</f>
        <v>#DIV/0!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3" t="s">
        <v>42</v>
      </c>
      <c r="B161" s="183"/>
      <c r="C161" s="183"/>
      <c r="D161" s="183"/>
      <c r="E161" s="183"/>
      <c r="F161" s="183"/>
      <c r="G161" s="183"/>
    </row>
    <row r="162" spans="1:7" hidden="1" x14ac:dyDescent="0.2">
      <c r="A162" s="184" t="s">
        <v>53</v>
      </c>
      <c r="B162" s="184"/>
      <c r="C162" s="184"/>
      <c r="D162" s="184"/>
      <c r="E162" s="184"/>
      <c r="F162" s="184"/>
      <c r="G162" s="184"/>
    </row>
    <row r="163" spans="1:7" hidden="1" x14ac:dyDescent="0.2">
      <c r="A163" s="184" t="s">
        <v>149</v>
      </c>
      <c r="B163" s="184"/>
      <c r="C163" s="184"/>
      <c r="D163" s="184"/>
      <c r="E163" s="184"/>
      <c r="F163" s="184"/>
      <c r="G163" s="184"/>
    </row>
    <row r="164" spans="1:7" hidden="1" x14ac:dyDescent="0.2">
      <c r="A164" s="184" t="s">
        <v>114</v>
      </c>
      <c r="B164" s="184"/>
      <c r="C164" s="184"/>
      <c r="D164" s="184"/>
      <c r="E164" s="184"/>
      <c r="F164" s="184"/>
      <c r="G164" s="184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7" t="s">
        <v>20</v>
      </c>
      <c r="B167" s="187">
        <v>2018</v>
      </c>
      <c r="C167" s="187">
        <v>2019</v>
      </c>
      <c r="D167" s="187" t="s">
        <v>29</v>
      </c>
      <c r="E167" s="187"/>
      <c r="F167" s="187" t="s">
        <v>62</v>
      </c>
      <c r="G167" s="187"/>
    </row>
    <row r="168" spans="1:7" ht="17.25" hidden="1" customHeight="1" x14ac:dyDescent="0.2">
      <c r="A168" s="187"/>
      <c r="B168" s="187"/>
      <c r="C168" s="187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3" t="s">
        <v>42</v>
      </c>
      <c r="B201" s="183"/>
      <c r="C201" s="183"/>
      <c r="D201" s="183"/>
      <c r="E201" s="183"/>
      <c r="F201" s="183"/>
      <c r="G201" s="183"/>
    </row>
    <row r="202" spans="1:8" hidden="1" x14ac:dyDescent="0.2">
      <c r="A202" s="184" t="s">
        <v>53</v>
      </c>
      <c r="B202" s="184"/>
      <c r="C202" s="184"/>
      <c r="D202" s="184"/>
      <c r="E202" s="184"/>
      <c r="F202" s="184"/>
      <c r="G202" s="184"/>
    </row>
    <row r="203" spans="1:8" hidden="1" x14ac:dyDescent="0.2">
      <c r="A203" s="184" t="s">
        <v>150</v>
      </c>
      <c r="B203" s="184"/>
      <c r="C203" s="184"/>
      <c r="D203" s="184"/>
      <c r="E203" s="184"/>
      <c r="F203" s="184"/>
      <c r="G203" s="184"/>
    </row>
    <row r="204" spans="1:8" hidden="1" x14ac:dyDescent="0.2">
      <c r="A204" s="184" t="s">
        <v>114</v>
      </c>
      <c r="B204" s="184"/>
      <c r="C204" s="184"/>
      <c r="D204" s="184"/>
      <c r="E204" s="184"/>
      <c r="F204" s="184"/>
      <c r="G204" s="184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7" t="s">
        <v>20</v>
      </c>
      <c r="B207" s="187">
        <v>2018</v>
      </c>
      <c r="C207" s="187">
        <v>2019</v>
      </c>
      <c r="D207" s="187" t="s">
        <v>29</v>
      </c>
      <c r="E207" s="187"/>
      <c r="F207" s="187" t="s">
        <v>62</v>
      </c>
      <c r="G207" s="187"/>
    </row>
    <row r="208" spans="1:8" ht="19.5" hidden="1" customHeight="1" x14ac:dyDescent="0.2">
      <c r="A208" s="187"/>
      <c r="B208" s="187"/>
      <c r="C208" s="187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3" t="s">
        <v>42</v>
      </c>
      <c r="B240" s="183"/>
      <c r="C240" s="183"/>
      <c r="D240" s="183"/>
      <c r="E240" s="183"/>
      <c r="F240" s="183"/>
      <c r="G240" s="183"/>
    </row>
    <row r="241" spans="1:7" hidden="1" x14ac:dyDescent="0.2">
      <c r="A241" s="184" t="s">
        <v>53</v>
      </c>
      <c r="B241" s="184"/>
      <c r="C241" s="184"/>
      <c r="D241" s="184"/>
      <c r="E241" s="184"/>
      <c r="F241" s="184"/>
      <c r="G241" s="184"/>
    </row>
    <row r="242" spans="1:7" hidden="1" x14ac:dyDescent="0.2">
      <c r="A242" s="184" t="s">
        <v>151</v>
      </c>
      <c r="B242" s="184"/>
      <c r="C242" s="184"/>
      <c r="D242" s="184"/>
      <c r="E242" s="184"/>
      <c r="F242" s="184"/>
      <c r="G242" s="184"/>
    </row>
    <row r="243" spans="1:7" hidden="1" x14ac:dyDescent="0.2">
      <c r="A243" s="184" t="s">
        <v>114</v>
      </c>
      <c r="B243" s="184"/>
      <c r="C243" s="184"/>
      <c r="D243" s="184"/>
      <c r="E243" s="184"/>
      <c r="F243" s="184"/>
      <c r="G243" s="184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7" t="s">
        <v>20</v>
      </c>
      <c r="B246" s="187">
        <v>2018</v>
      </c>
      <c r="C246" s="187">
        <v>2019</v>
      </c>
      <c r="D246" s="187" t="s">
        <v>29</v>
      </c>
      <c r="E246" s="187"/>
      <c r="F246" s="187" t="s">
        <v>62</v>
      </c>
      <c r="G246" s="187"/>
    </row>
    <row r="247" spans="1:7" ht="19.5" hidden="1" customHeight="1" x14ac:dyDescent="0.2">
      <c r="A247" s="187"/>
      <c r="B247" s="187"/>
      <c r="C247" s="187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3" t="s">
        <v>42</v>
      </c>
      <c r="B279" s="183"/>
      <c r="C279" s="183"/>
      <c r="D279" s="183"/>
      <c r="E279" s="183"/>
      <c r="F279" s="183"/>
      <c r="G279" s="183"/>
    </row>
    <row r="280" spans="1:7" hidden="1" x14ac:dyDescent="0.2">
      <c r="A280" s="184" t="s">
        <v>53</v>
      </c>
      <c r="B280" s="184"/>
      <c r="C280" s="184"/>
      <c r="D280" s="184"/>
      <c r="E280" s="184"/>
      <c r="F280" s="184"/>
      <c r="G280" s="184"/>
    </row>
    <row r="281" spans="1:7" hidden="1" x14ac:dyDescent="0.2">
      <c r="A281" s="184" t="s">
        <v>152</v>
      </c>
      <c r="B281" s="184"/>
      <c r="C281" s="184"/>
      <c r="D281" s="184"/>
      <c r="E281" s="184"/>
      <c r="F281" s="184"/>
      <c r="G281" s="184"/>
    </row>
    <row r="282" spans="1:7" hidden="1" x14ac:dyDescent="0.2">
      <c r="A282" s="184" t="s">
        <v>114</v>
      </c>
      <c r="B282" s="184"/>
      <c r="C282" s="184"/>
      <c r="D282" s="184"/>
      <c r="E282" s="184"/>
      <c r="F282" s="184"/>
      <c r="G282" s="184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7" t="s">
        <v>20</v>
      </c>
      <c r="B285" s="187">
        <v>2018</v>
      </c>
      <c r="C285" s="187">
        <v>2019</v>
      </c>
      <c r="D285" s="187" t="s">
        <v>29</v>
      </c>
      <c r="E285" s="187"/>
      <c r="F285" s="187" t="s">
        <v>62</v>
      </c>
      <c r="G285" s="187"/>
    </row>
    <row r="286" spans="1:7" ht="18.75" hidden="1" customHeight="1" x14ac:dyDescent="0.2">
      <c r="A286" s="187"/>
      <c r="B286" s="187"/>
      <c r="C286" s="187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3" t="s">
        <v>42</v>
      </c>
      <c r="B318" s="183"/>
      <c r="C318" s="183"/>
      <c r="D318" s="183"/>
      <c r="E318" s="183"/>
      <c r="F318" s="183"/>
      <c r="G318" s="183"/>
    </row>
    <row r="319" spans="1:7" hidden="1" x14ac:dyDescent="0.2">
      <c r="A319" s="184" t="s">
        <v>53</v>
      </c>
      <c r="B319" s="184"/>
      <c r="C319" s="184"/>
      <c r="D319" s="184"/>
      <c r="E319" s="184"/>
      <c r="F319" s="184"/>
      <c r="G319" s="184"/>
    </row>
    <row r="320" spans="1:7" hidden="1" x14ac:dyDescent="0.2">
      <c r="A320" s="184" t="s">
        <v>153</v>
      </c>
      <c r="B320" s="184"/>
      <c r="C320" s="184"/>
      <c r="D320" s="184"/>
      <c r="E320" s="184"/>
      <c r="F320" s="184"/>
      <c r="G320" s="184"/>
    </row>
    <row r="321" spans="1:8" hidden="1" x14ac:dyDescent="0.2">
      <c r="A321" s="184" t="s">
        <v>114</v>
      </c>
      <c r="B321" s="184"/>
      <c r="C321" s="184"/>
      <c r="D321" s="184"/>
      <c r="E321" s="184"/>
      <c r="F321" s="184"/>
      <c r="G321" s="184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7" t="s">
        <v>20</v>
      </c>
      <c r="B324" s="187">
        <v>2018</v>
      </c>
      <c r="C324" s="187">
        <v>2019</v>
      </c>
      <c r="D324" s="187" t="s">
        <v>29</v>
      </c>
      <c r="E324" s="187"/>
      <c r="F324" s="187" t="s">
        <v>62</v>
      </c>
      <c r="G324" s="187"/>
    </row>
    <row r="325" spans="1:8" ht="17.25" hidden="1" customHeight="1" x14ac:dyDescent="0.2">
      <c r="A325" s="187"/>
      <c r="B325" s="187"/>
      <c r="C325" s="187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3" t="s">
        <v>42</v>
      </c>
      <c r="B358" s="183"/>
      <c r="C358" s="183"/>
      <c r="D358" s="183"/>
      <c r="E358" s="183"/>
      <c r="F358" s="183"/>
      <c r="G358" s="183"/>
    </row>
    <row r="359" spans="1:7" hidden="1" x14ac:dyDescent="0.2">
      <c r="A359" s="184" t="s">
        <v>53</v>
      </c>
      <c r="B359" s="184"/>
      <c r="C359" s="184"/>
      <c r="D359" s="184"/>
      <c r="E359" s="184"/>
      <c r="F359" s="184"/>
      <c r="G359" s="184"/>
    </row>
    <row r="360" spans="1:7" hidden="1" x14ac:dyDescent="0.2">
      <c r="A360" s="184" t="s">
        <v>154</v>
      </c>
      <c r="B360" s="184"/>
      <c r="C360" s="184"/>
      <c r="D360" s="184"/>
      <c r="E360" s="184"/>
      <c r="F360" s="184"/>
      <c r="G360" s="184"/>
    </row>
    <row r="361" spans="1:7" hidden="1" x14ac:dyDescent="0.2">
      <c r="A361" s="184" t="s">
        <v>114</v>
      </c>
      <c r="B361" s="184"/>
      <c r="C361" s="184"/>
      <c r="D361" s="184"/>
      <c r="E361" s="184"/>
      <c r="F361" s="184"/>
      <c r="G361" s="184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7" t="s">
        <v>20</v>
      </c>
      <c r="B364" s="187">
        <v>2018</v>
      </c>
      <c r="C364" s="187">
        <v>2019</v>
      </c>
      <c r="D364" s="187" t="s">
        <v>29</v>
      </c>
      <c r="E364" s="187"/>
      <c r="F364" s="187" t="s">
        <v>62</v>
      </c>
      <c r="G364" s="187"/>
    </row>
    <row r="365" spans="1:7" ht="19.5" hidden="1" customHeight="1" x14ac:dyDescent="0.2">
      <c r="A365" s="187"/>
      <c r="B365" s="187"/>
      <c r="C365" s="187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3" t="s">
        <v>42</v>
      </c>
      <c r="B397" s="183"/>
      <c r="C397" s="183"/>
      <c r="D397" s="183"/>
      <c r="E397" s="183"/>
      <c r="F397" s="183"/>
      <c r="G397" s="183"/>
    </row>
    <row r="398" spans="1:7" hidden="1" x14ac:dyDescent="0.2">
      <c r="A398" s="184" t="s">
        <v>53</v>
      </c>
      <c r="B398" s="184"/>
      <c r="C398" s="184"/>
      <c r="D398" s="184"/>
      <c r="E398" s="184"/>
      <c r="F398" s="184"/>
      <c r="G398" s="184"/>
    </row>
    <row r="399" spans="1:7" hidden="1" x14ac:dyDescent="0.2">
      <c r="A399" s="184" t="s">
        <v>155</v>
      </c>
      <c r="B399" s="184"/>
      <c r="C399" s="184"/>
      <c r="D399" s="184"/>
      <c r="E399" s="184"/>
      <c r="F399" s="184"/>
      <c r="G399" s="184"/>
    </row>
    <row r="400" spans="1:7" hidden="1" x14ac:dyDescent="0.2">
      <c r="A400" s="184" t="s">
        <v>114</v>
      </c>
      <c r="B400" s="184"/>
      <c r="C400" s="184"/>
      <c r="D400" s="184"/>
      <c r="E400" s="184"/>
      <c r="F400" s="184"/>
      <c r="G400" s="184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7" t="s">
        <v>20</v>
      </c>
      <c r="B403" s="187">
        <v>201</v>
      </c>
      <c r="C403" s="187">
        <v>2019</v>
      </c>
      <c r="D403" s="187" t="s">
        <v>29</v>
      </c>
      <c r="E403" s="187"/>
      <c r="F403" s="187" t="s">
        <v>62</v>
      </c>
      <c r="G403" s="187"/>
    </row>
    <row r="404" spans="1:7" ht="21" hidden="1" customHeight="1" x14ac:dyDescent="0.2">
      <c r="A404" s="187"/>
      <c r="B404" s="187"/>
      <c r="C404" s="187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3" t="s">
        <v>42</v>
      </c>
      <c r="B436" s="183"/>
      <c r="C436" s="183"/>
      <c r="D436" s="183"/>
      <c r="E436" s="183"/>
      <c r="F436" s="183"/>
      <c r="G436" s="183"/>
    </row>
    <row r="437" spans="1:7" hidden="1" x14ac:dyDescent="0.2">
      <c r="A437" s="184" t="s">
        <v>53</v>
      </c>
      <c r="B437" s="184"/>
      <c r="C437" s="184"/>
      <c r="D437" s="184"/>
      <c r="E437" s="184"/>
      <c r="F437" s="184"/>
      <c r="G437" s="184"/>
    </row>
    <row r="438" spans="1:7" hidden="1" x14ac:dyDescent="0.2">
      <c r="A438" s="184" t="s">
        <v>156</v>
      </c>
      <c r="B438" s="184"/>
      <c r="C438" s="184"/>
      <c r="D438" s="184"/>
      <c r="E438" s="184"/>
      <c r="F438" s="184"/>
      <c r="G438" s="184"/>
    </row>
    <row r="439" spans="1:7" hidden="1" x14ac:dyDescent="0.2">
      <c r="A439" s="184" t="s">
        <v>114</v>
      </c>
      <c r="B439" s="184"/>
      <c r="C439" s="184"/>
      <c r="D439" s="184"/>
      <c r="E439" s="184"/>
      <c r="F439" s="184"/>
      <c r="G439" s="184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7" t="s">
        <v>20</v>
      </c>
      <c r="B442" s="187">
        <v>2018</v>
      </c>
      <c r="C442" s="187">
        <v>2019</v>
      </c>
      <c r="D442" s="187" t="s">
        <v>29</v>
      </c>
      <c r="E442" s="187"/>
      <c r="F442" s="187" t="s">
        <v>62</v>
      </c>
      <c r="G442" s="187"/>
    </row>
    <row r="443" spans="1:7" ht="19.5" hidden="1" customHeight="1" x14ac:dyDescent="0.2">
      <c r="A443" s="187"/>
      <c r="B443" s="187"/>
      <c r="C443" s="187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3" t="s">
        <v>42</v>
      </c>
      <c r="B475" s="183"/>
      <c r="C475" s="183"/>
      <c r="D475" s="183"/>
      <c r="E475" s="183"/>
      <c r="F475" s="183"/>
      <c r="G475" s="183"/>
    </row>
    <row r="476" spans="1:7" hidden="1" x14ac:dyDescent="0.2">
      <c r="A476" s="184" t="s">
        <v>53</v>
      </c>
      <c r="B476" s="184"/>
      <c r="C476" s="184"/>
      <c r="D476" s="184"/>
      <c r="E476" s="184"/>
      <c r="F476" s="184"/>
      <c r="G476" s="184"/>
    </row>
    <row r="477" spans="1:7" hidden="1" x14ac:dyDescent="0.2">
      <c r="A477" s="184" t="s">
        <v>157</v>
      </c>
      <c r="B477" s="184"/>
      <c r="C477" s="184"/>
      <c r="D477" s="184"/>
      <c r="E477" s="184"/>
      <c r="F477" s="184"/>
      <c r="G477" s="184"/>
    </row>
    <row r="478" spans="1:7" hidden="1" x14ac:dyDescent="0.2">
      <c r="A478" s="184" t="s">
        <v>114</v>
      </c>
      <c r="B478" s="184"/>
      <c r="C478" s="184"/>
      <c r="D478" s="184"/>
      <c r="E478" s="184"/>
      <c r="F478" s="184"/>
      <c r="G478" s="184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7" t="s">
        <v>20</v>
      </c>
      <c r="B481" s="187">
        <v>2018</v>
      </c>
      <c r="C481" s="187">
        <v>2019</v>
      </c>
      <c r="D481" s="187" t="s">
        <v>29</v>
      </c>
      <c r="E481" s="187"/>
      <c r="F481" s="187" t="s">
        <v>62</v>
      </c>
      <c r="G481" s="187"/>
    </row>
    <row r="482" spans="1:7" ht="19.5" hidden="1" customHeight="1" x14ac:dyDescent="0.2">
      <c r="A482" s="187"/>
      <c r="B482" s="187"/>
      <c r="C482" s="187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70866141732283472" right="0.19685039370078741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Normal="100" workbookViewId="0"/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x14ac:dyDescent="0.2">
      <c r="A3" s="184" t="s">
        <v>59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x14ac:dyDescent="0.2">
      <c r="A4" s="186" t="s">
        <v>159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x14ac:dyDescent="0.2">
      <c r="A5" s="184" t="s">
        <v>114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7" t="s">
        <v>33</v>
      </c>
      <c r="C7" s="187" t="s">
        <v>122</v>
      </c>
      <c r="D7" s="187"/>
      <c r="E7" s="187" t="s">
        <v>52</v>
      </c>
      <c r="F7" s="187"/>
      <c r="G7" s="187" t="s">
        <v>158</v>
      </c>
      <c r="H7" s="187"/>
      <c r="I7" s="187"/>
      <c r="J7" s="187"/>
      <c r="K7" s="187" t="s">
        <v>29</v>
      </c>
      <c r="L7" s="187"/>
      <c r="M7" s="187" t="s">
        <v>62</v>
      </c>
      <c r="N7" s="187"/>
    </row>
    <row r="8" spans="1:14" ht="32.25" customHeight="1" x14ac:dyDescent="0.2">
      <c r="A8" s="96"/>
      <c r="B8" s="187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91</v>
      </c>
      <c r="C9" s="48">
        <v>998614977.42000008</v>
      </c>
      <c r="D9" s="48">
        <v>218326798.16</v>
      </c>
      <c r="E9" s="47">
        <v>1</v>
      </c>
      <c r="F9" s="63">
        <f t="shared" ref="F9:F46" si="0">(C9+D9)</f>
        <v>1216941775.5800002</v>
      </c>
      <c r="G9" s="48">
        <v>1247818165.6200001</v>
      </c>
      <c r="H9" s="48">
        <v>467773072.46999997</v>
      </c>
      <c r="I9" s="82">
        <v>1</v>
      </c>
      <c r="J9" s="63">
        <f t="shared" ref="J9:J46" si="1">(G9+H9)</f>
        <v>1715591238.0900002</v>
      </c>
      <c r="K9" s="48">
        <f>J9-F9</f>
        <v>498649462.50999999</v>
      </c>
      <c r="L9" s="94">
        <f>K9/F9*100</f>
        <v>40.975622048338451</v>
      </c>
      <c r="M9" s="61">
        <f>(F9/$F$47*100)</f>
        <v>27.401477493304625</v>
      </c>
      <c r="N9" s="61">
        <f>(J9/$J$47*100)</f>
        <v>30.429375242401363</v>
      </c>
    </row>
    <row r="10" spans="1:14" ht="15.95" customHeight="1" x14ac:dyDescent="0.2">
      <c r="A10" s="98"/>
      <c r="B10" s="52" t="s">
        <v>117</v>
      </c>
      <c r="C10" s="48">
        <v>18365291.030000001</v>
      </c>
      <c r="D10" s="48">
        <v>639394454.77999997</v>
      </c>
      <c r="E10" s="47">
        <v>2</v>
      </c>
      <c r="F10" s="63">
        <f t="shared" si="0"/>
        <v>657759745.80999994</v>
      </c>
      <c r="G10" s="48">
        <v>58487438.890000008</v>
      </c>
      <c r="H10" s="48">
        <v>803854309.73000002</v>
      </c>
      <c r="I10" s="82">
        <v>2</v>
      </c>
      <c r="J10" s="63">
        <f t="shared" si="1"/>
        <v>862341748.62</v>
      </c>
      <c r="K10" s="48">
        <f t="shared" ref="K10:K43" si="2">J10-F10</f>
        <v>204582002.81000006</v>
      </c>
      <c r="L10" s="94">
        <f t="shared" ref="L10:L43" si="3">K10/F10*100</f>
        <v>31.102846307213134</v>
      </c>
      <c r="M10" s="61">
        <f t="shared" ref="M10:M43" si="4">(F10/$F$47*100)</f>
        <v>14.810559742863916</v>
      </c>
      <c r="N10" s="61">
        <f t="shared" ref="N10:N43" si="5">(J10/$J$47*100)</f>
        <v>15.295322145128576</v>
      </c>
    </row>
    <row r="11" spans="1:14" ht="15.95" customHeight="1" x14ac:dyDescent="0.2">
      <c r="A11" s="98"/>
      <c r="B11" s="52" t="s">
        <v>123</v>
      </c>
      <c r="C11" s="48">
        <v>453047876.71000004</v>
      </c>
      <c r="D11" s="48">
        <v>67539723.339999989</v>
      </c>
      <c r="E11" s="47">
        <v>3</v>
      </c>
      <c r="F11" s="63">
        <f t="shared" si="0"/>
        <v>520587600.05000001</v>
      </c>
      <c r="G11" s="48">
        <v>577813536.00999999</v>
      </c>
      <c r="H11" s="48">
        <v>88659658.919999987</v>
      </c>
      <c r="I11" s="82">
        <v>3</v>
      </c>
      <c r="J11" s="63">
        <f t="shared" si="1"/>
        <v>666473194.92999995</v>
      </c>
      <c r="K11" s="48">
        <f t="shared" si="2"/>
        <v>145885594.87999994</v>
      </c>
      <c r="L11" s="94">
        <f t="shared" si="3"/>
        <v>28.023255810547216</v>
      </c>
      <c r="M11" s="61">
        <f t="shared" si="4"/>
        <v>11.721899676970857</v>
      </c>
      <c r="N11" s="61">
        <f t="shared" si="5"/>
        <v>11.82120920604933</v>
      </c>
    </row>
    <row r="12" spans="1:14" ht="15.95" customHeight="1" x14ac:dyDescent="0.2">
      <c r="A12" s="98"/>
      <c r="B12" s="52" t="s">
        <v>100</v>
      </c>
      <c r="C12" s="48">
        <v>342583805.95999992</v>
      </c>
      <c r="D12" s="48">
        <v>102011451.13000001</v>
      </c>
      <c r="E12" s="47">
        <v>4</v>
      </c>
      <c r="F12" s="63">
        <f t="shared" si="0"/>
        <v>444595257.08999991</v>
      </c>
      <c r="G12" s="48">
        <v>428394512.16999996</v>
      </c>
      <c r="H12" s="48">
        <v>114026002.75999999</v>
      </c>
      <c r="I12" s="82">
        <v>4</v>
      </c>
      <c r="J12" s="63">
        <f t="shared" si="1"/>
        <v>542420514.92999995</v>
      </c>
      <c r="K12" s="48">
        <f t="shared" si="2"/>
        <v>97825257.840000033</v>
      </c>
      <c r="L12" s="94">
        <f t="shared" si="3"/>
        <v>22.003216696528359</v>
      </c>
      <c r="M12" s="61">
        <f t="shared" si="4"/>
        <v>10.010805097865383</v>
      </c>
      <c r="N12" s="61">
        <f t="shared" si="5"/>
        <v>9.6208916328795446</v>
      </c>
    </row>
    <row r="13" spans="1:14" ht="15.95" customHeight="1" x14ac:dyDescent="0.2">
      <c r="A13" s="98"/>
      <c r="B13" s="52" t="s">
        <v>92</v>
      </c>
      <c r="C13" s="48">
        <v>265301002.15000001</v>
      </c>
      <c r="D13" s="48">
        <v>41247993.780000001</v>
      </c>
      <c r="E13" s="47">
        <v>5</v>
      </c>
      <c r="F13" s="63">
        <f t="shared" si="0"/>
        <v>306548995.93000001</v>
      </c>
      <c r="G13" s="48">
        <v>310749417.14999998</v>
      </c>
      <c r="H13" s="48">
        <v>79691480.329999998</v>
      </c>
      <c r="I13" s="82">
        <v>5</v>
      </c>
      <c r="J13" s="63">
        <f t="shared" si="1"/>
        <v>390440897.47999996</v>
      </c>
      <c r="K13" s="48">
        <f t="shared" si="2"/>
        <v>83891901.549999952</v>
      </c>
      <c r="L13" s="94">
        <f t="shared" si="3"/>
        <v>27.366555644878552</v>
      </c>
      <c r="M13" s="61">
        <f t="shared" si="4"/>
        <v>6.9024628631617126</v>
      </c>
      <c r="N13" s="61">
        <f t="shared" si="5"/>
        <v>6.9252350534420302</v>
      </c>
    </row>
    <row r="14" spans="1:14" ht="15.95" customHeight="1" x14ac:dyDescent="0.2">
      <c r="A14" s="98"/>
      <c r="B14" s="52" t="s">
        <v>97</v>
      </c>
      <c r="C14" s="48">
        <v>278552347.42000002</v>
      </c>
      <c r="D14" s="48">
        <v>18893151.850000005</v>
      </c>
      <c r="E14" s="47">
        <v>6</v>
      </c>
      <c r="F14" s="63">
        <f t="shared" si="0"/>
        <v>297445499.27000004</v>
      </c>
      <c r="G14" s="48">
        <v>323020256.79000002</v>
      </c>
      <c r="H14" s="48">
        <v>18908562.049999997</v>
      </c>
      <c r="I14" s="82">
        <v>6</v>
      </c>
      <c r="J14" s="63">
        <f t="shared" si="1"/>
        <v>341928818.84000003</v>
      </c>
      <c r="K14" s="48">
        <f t="shared" si="2"/>
        <v>44483319.569999993</v>
      </c>
      <c r="L14" s="94">
        <f t="shared" si="3"/>
        <v>14.955116039466837</v>
      </c>
      <c r="M14" s="61">
        <f t="shared" si="4"/>
        <v>6.6974824246189781</v>
      </c>
      <c r="N14" s="61">
        <f t="shared" si="5"/>
        <v>6.0647781963827025</v>
      </c>
    </row>
    <row r="15" spans="1:14" ht="15.95" customHeight="1" x14ac:dyDescent="0.2">
      <c r="A15" s="98"/>
      <c r="B15" s="52" t="s">
        <v>96</v>
      </c>
      <c r="C15" s="48">
        <v>4837806.4000000004</v>
      </c>
      <c r="D15" s="48">
        <v>160899814.87</v>
      </c>
      <c r="E15" s="47">
        <v>7</v>
      </c>
      <c r="F15" s="63">
        <f t="shared" si="0"/>
        <v>165737621.27000001</v>
      </c>
      <c r="G15" s="48">
        <v>5852324.0999999996</v>
      </c>
      <c r="H15" s="48">
        <v>161339672.57999998</v>
      </c>
      <c r="I15" s="82">
        <v>7</v>
      </c>
      <c r="J15" s="63">
        <f t="shared" si="1"/>
        <v>167191996.67999998</v>
      </c>
      <c r="K15" s="48">
        <f t="shared" si="2"/>
        <v>1454375.4099999666</v>
      </c>
      <c r="L15" s="94">
        <f t="shared" si="3"/>
        <v>0.87751676345750806</v>
      </c>
      <c r="M15" s="61">
        <f t="shared" si="4"/>
        <v>3.7318594777135261</v>
      </c>
      <c r="N15" s="61">
        <f t="shared" si="5"/>
        <v>2.965477959753458</v>
      </c>
    </row>
    <row r="16" spans="1:14" ht="15.95" customHeight="1" x14ac:dyDescent="0.2">
      <c r="A16" s="98"/>
      <c r="B16" s="52" t="s">
        <v>90</v>
      </c>
      <c r="C16" s="48">
        <v>36754593.450000003</v>
      </c>
      <c r="D16" s="48">
        <v>82583531.810000002</v>
      </c>
      <c r="E16" s="47">
        <v>8</v>
      </c>
      <c r="F16" s="63">
        <f t="shared" si="0"/>
        <v>119338125.26000001</v>
      </c>
      <c r="G16" s="48">
        <v>37391969.790000007</v>
      </c>
      <c r="H16" s="48">
        <v>86047243.810000002</v>
      </c>
      <c r="I16" s="82">
        <v>8</v>
      </c>
      <c r="J16" s="63">
        <f t="shared" si="1"/>
        <v>123439213.60000001</v>
      </c>
      <c r="K16" s="48">
        <f t="shared" si="2"/>
        <v>4101088.3400000036</v>
      </c>
      <c r="L16" s="94">
        <f t="shared" si="3"/>
        <v>3.4365282101298558</v>
      </c>
      <c r="M16" s="61">
        <f t="shared" si="4"/>
        <v>2.687097295058789</v>
      </c>
      <c r="N16" s="61">
        <f t="shared" si="5"/>
        <v>2.1894365434292831</v>
      </c>
    </row>
    <row r="17" spans="1:14" ht="15.95" customHeight="1" x14ac:dyDescent="0.2">
      <c r="A17" s="98"/>
      <c r="B17" s="52" t="s">
        <v>79</v>
      </c>
      <c r="C17" s="48">
        <v>34825376.670000002</v>
      </c>
      <c r="D17" s="48">
        <v>69541620.040000007</v>
      </c>
      <c r="E17" s="47">
        <v>9</v>
      </c>
      <c r="F17" s="63">
        <f t="shared" si="0"/>
        <v>104366996.71000001</v>
      </c>
      <c r="G17" s="48">
        <v>40161099.5</v>
      </c>
      <c r="H17" s="48">
        <v>79660920.279999986</v>
      </c>
      <c r="I17" s="82">
        <v>9</v>
      </c>
      <c r="J17" s="63">
        <f t="shared" si="1"/>
        <v>119822019.77999999</v>
      </c>
      <c r="K17" s="48">
        <f t="shared" si="2"/>
        <v>15455023.069999978</v>
      </c>
      <c r="L17" s="94">
        <f t="shared" si="3"/>
        <v>14.808343209246665</v>
      </c>
      <c r="M17" s="61">
        <f t="shared" si="4"/>
        <v>2.3499973201510516</v>
      </c>
      <c r="N17" s="61">
        <f t="shared" si="5"/>
        <v>2.1252785169545048</v>
      </c>
    </row>
    <row r="18" spans="1:14" ht="15.95" customHeight="1" x14ac:dyDescent="0.2">
      <c r="A18" s="98"/>
      <c r="B18" s="52" t="s">
        <v>78</v>
      </c>
      <c r="C18" s="48">
        <v>83013551.109999999</v>
      </c>
      <c r="D18" s="48">
        <v>20064.990000000002</v>
      </c>
      <c r="E18" s="47">
        <v>11</v>
      </c>
      <c r="F18" s="63">
        <f t="shared" si="0"/>
        <v>83033616.099999994</v>
      </c>
      <c r="G18" s="48">
        <v>99445478.969999999</v>
      </c>
      <c r="H18" s="48">
        <v>606.98</v>
      </c>
      <c r="I18" s="82">
        <v>10</v>
      </c>
      <c r="J18" s="63">
        <f t="shared" si="1"/>
        <v>99446085.950000003</v>
      </c>
      <c r="K18" s="48">
        <f t="shared" si="2"/>
        <v>16412469.850000009</v>
      </c>
      <c r="L18" s="94">
        <f t="shared" si="3"/>
        <v>19.766054546190009</v>
      </c>
      <c r="M18" s="61">
        <f t="shared" si="4"/>
        <v>1.8696406092784958</v>
      </c>
      <c r="N18" s="61">
        <f t="shared" si="5"/>
        <v>1.7638713689920931</v>
      </c>
    </row>
    <row r="19" spans="1:14" ht="15.95" customHeight="1" x14ac:dyDescent="0.2">
      <c r="A19" s="98"/>
      <c r="B19" s="52" t="s">
        <v>94</v>
      </c>
      <c r="C19" s="48">
        <v>93816870.99000001</v>
      </c>
      <c r="D19" s="48">
        <v>43060.100000000006</v>
      </c>
      <c r="E19" s="47">
        <v>10</v>
      </c>
      <c r="F19" s="63">
        <f t="shared" si="0"/>
        <v>93859931.090000004</v>
      </c>
      <c r="G19" s="48">
        <v>97695246.489999995</v>
      </c>
      <c r="H19" s="48">
        <v>275383.71999999997</v>
      </c>
      <c r="I19" s="82">
        <v>11</v>
      </c>
      <c r="J19" s="63">
        <f t="shared" si="1"/>
        <v>97970630.209999993</v>
      </c>
      <c r="K19" s="48">
        <f t="shared" si="2"/>
        <v>4110699.1199999899</v>
      </c>
      <c r="L19" s="94">
        <f t="shared" si="3"/>
        <v>4.37961020454867</v>
      </c>
      <c r="M19" s="61">
        <f t="shared" si="4"/>
        <v>2.1134131812181218</v>
      </c>
      <c r="N19" s="61">
        <f t="shared" si="5"/>
        <v>1.7377012677644834</v>
      </c>
    </row>
    <row r="20" spans="1:14" ht="15.95" customHeight="1" x14ac:dyDescent="0.2">
      <c r="A20" s="98"/>
      <c r="B20" s="52" t="s">
        <v>102</v>
      </c>
      <c r="C20" s="48">
        <v>41447242.339999996</v>
      </c>
      <c r="D20" s="48">
        <v>0</v>
      </c>
      <c r="E20" s="47">
        <v>14</v>
      </c>
      <c r="F20" s="63">
        <f t="shared" si="0"/>
        <v>41447242.339999996</v>
      </c>
      <c r="G20" s="48">
        <v>68026459.540000007</v>
      </c>
      <c r="H20" s="48">
        <v>0</v>
      </c>
      <c r="I20" s="82">
        <v>12</v>
      </c>
      <c r="J20" s="63">
        <f t="shared" si="1"/>
        <v>68026459.540000007</v>
      </c>
      <c r="K20" s="48">
        <f t="shared" si="2"/>
        <v>26579217.20000001</v>
      </c>
      <c r="L20" s="94">
        <f t="shared" si="3"/>
        <v>64.127830223215796</v>
      </c>
      <c r="M20" s="61">
        <f t="shared" si="4"/>
        <v>0.93325391643964639</v>
      </c>
      <c r="N20" s="61">
        <f t="shared" si="5"/>
        <v>1.206582674121877</v>
      </c>
    </row>
    <row r="21" spans="1:14" ht="15.95" customHeight="1" x14ac:dyDescent="0.2">
      <c r="A21" s="98"/>
      <c r="B21" s="52" t="s">
        <v>108</v>
      </c>
      <c r="C21" s="48">
        <v>46462197.779999994</v>
      </c>
      <c r="D21" s="48">
        <v>0</v>
      </c>
      <c r="E21" s="47">
        <v>13</v>
      </c>
      <c r="F21" s="63">
        <f t="shared" si="0"/>
        <v>46462197.779999994</v>
      </c>
      <c r="G21" s="48">
        <v>63508037.410000004</v>
      </c>
      <c r="H21" s="48">
        <v>0</v>
      </c>
      <c r="I21" s="82">
        <v>13</v>
      </c>
      <c r="J21" s="63">
        <f t="shared" si="1"/>
        <v>63508037.410000004</v>
      </c>
      <c r="K21" s="48">
        <f t="shared" si="2"/>
        <v>17045839.63000001</v>
      </c>
      <c r="L21" s="94">
        <f t="shared" si="3"/>
        <v>36.687544809465564</v>
      </c>
      <c r="M21" s="61">
        <f t="shared" si="4"/>
        <v>1.0461740177761232</v>
      </c>
      <c r="N21" s="61">
        <f t="shared" si="5"/>
        <v>1.1264395960711791</v>
      </c>
    </row>
    <row r="22" spans="1:14" ht="15.95" customHeight="1" x14ac:dyDescent="0.2">
      <c r="A22" s="98"/>
      <c r="B22" s="51" t="s">
        <v>116</v>
      </c>
      <c r="C22" s="48">
        <v>56143341.349999994</v>
      </c>
      <c r="D22" s="48">
        <v>329525.34000000003</v>
      </c>
      <c r="E22" s="47">
        <v>12</v>
      </c>
      <c r="F22" s="63">
        <f t="shared" si="0"/>
        <v>56472866.689999998</v>
      </c>
      <c r="G22" s="48">
        <v>54200115.960000001</v>
      </c>
      <c r="H22" s="48">
        <v>-839649.85</v>
      </c>
      <c r="I22" s="82">
        <v>14</v>
      </c>
      <c r="J22" s="63">
        <f t="shared" si="1"/>
        <v>53360466.109999999</v>
      </c>
      <c r="K22" s="48">
        <f t="shared" si="2"/>
        <v>-3112400.5799999982</v>
      </c>
      <c r="L22" s="94">
        <f t="shared" si="3"/>
        <v>-5.5113203250068592</v>
      </c>
      <c r="M22" s="61">
        <f t="shared" si="4"/>
        <v>1.2715809553426747</v>
      </c>
      <c r="N22" s="61">
        <f t="shared" si="5"/>
        <v>0.94645251754628645</v>
      </c>
    </row>
    <row r="23" spans="1:14" ht="15.95" customHeight="1" x14ac:dyDescent="0.2">
      <c r="A23" s="98"/>
      <c r="B23" s="52" t="s">
        <v>80</v>
      </c>
      <c r="C23" s="48">
        <v>35469300.440000005</v>
      </c>
      <c r="D23" s="48">
        <v>764634.63</v>
      </c>
      <c r="E23" s="47">
        <v>16</v>
      </c>
      <c r="F23" s="63">
        <f t="shared" si="0"/>
        <v>36233935.070000008</v>
      </c>
      <c r="G23" s="48">
        <v>36344245.390000001</v>
      </c>
      <c r="H23" s="48">
        <v>1475082.5</v>
      </c>
      <c r="I23" s="82">
        <v>15</v>
      </c>
      <c r="J23" s="63">
        <f t="shared" si="1"/>
        <v>37819327.890000001</v>
      </c>
      <c r="K23" s="48">
        <f t="shared" si="2"/>
        <v>1585392.8199999928</v>
      </c>
      <c r="L23" s="94">
        <f t="shared" si="3"/>
        <v>4.3754364987881855</v>
      </c>
      <c r="M23" s="61">
        <f t="shared" si="4"/>
        <v>0.81586759222006566</v>
      </c>
      <c r="N23" s="61">
        <f t="shared" si="5"/>
        <v>0.67079995177723872</v>
      </c>
    </row>
    <row r="24" spans="1:14" ht="15.95" customHeight="1" x14ac:dyDescent="0.2">
      <c r="A24" s="98"/>
      <c r="B24" s="52" t="s">
        <v>115</v>
      </c>
      <c r="C24" s="48">
        <v>41045494.490000002</v>
      </c>
      <c r="D24" s="48">
        <v>335648.76</v>
      </c>
      <c r="E24" s="47">
        <v>15</v>
      </c>
      <c r="F24" s="63">
        <f t="shared" si="0"/>
        <v>41381143.25</v>
      </c>
      <c r="G24" s="48">
        <v>37231550.729999997</v>
      </c>
      <c r="H24" s="48">
        <v>0</v>
      </c>
      <c r="I24" s="82">
        <v>16</v>
      </c>
      <c r="J24" s="63">
        <f t="shared" si="1"/>
        <v>37231550.729999997</v>
      </c>
      <c r="K24" s="48">
        <f t="shared" si="2"/>
        <v>-4149592.5200000033</v>
      </c>
      <c r="L24" s="94">
        <f t="shared" si="3"/>
        <v>-10.02773774260092</v>
      </c>
      <c r="M24" s="61">
        <f t="shared" si="4"/>
        <v>0.9317655849818004</v>
      </c>
      <c r="N24" s="61">
        <f t="shared" si="5"/>
        <v>0.66037457109013198</v>
      </c>
    </row>
    <row r="25" spans="1:14" ht="15.95" customHeight="1" x14ac:dyDescent="0.2">
      <c r="A25" s="98"/>
      <c r="B25" s="52" t="s">
        <v>101</v>
      </c>
      <c r="C25" s="48">
        <v>636879.26</v>
      </c>
      <c r="D25" s="48">
        <v>21757752.559999999</v>
      </c>
      <c r="E25" s="47">
        <v>21</v>
      </c>
      <c r="F25" s="63">
        <f t="shared" si="0"/>
        <v>22394631.82</v>
      </c>
      <c r="G25" s="48">
        <v>4187528.41</v>
      </c>
      <c r="H25" s="48">
        <v>31389537.739999998</v>
      </c>
      <c r="I25" s="82">
        <v>17</v>
      </c>
      <c r="J25" s="63">
        <f t="shared" si="1"/>
        <v>35577066.149999999</v>
      </c>
      <c r="K25" s="48">
        <f t="shared" si="2"/>
        <v>13182434.329999998</v>
      </c>
      <c r="L25" s="94">
        <f t="shared" si="3"/>
        <v>58.864260131426441</v>
      </c>
      <c r="M25" s="61">
        <f t="shared" si="4"/>
        <v>0.50425255513486422</v>
      </c>
      <c r="N25" s="61">
        <f t="shared" si="5"/>
        <v>0.63102904227195222</v>
      </c>
    </row>
    <row r="26" spans="1:14" ht="15.95" customHeight="1" x14ac:dyDescent="0.2">
      <c r="A26" s="98"/>
      <c r="B26" s="52" t="s">
        <v>81</v>
      </c>
      <c r="C26" s="48">
        <v>23869724.34</v>
      </c>
      <c r="D26" s="48">
        <v>1920777.39</v>
      </c>
      <c r="E26" s="47">
        <v>18</v>
      </c>
      <c r="F26" s="63">
        <f t="shared" si="0"/>
        <v>25790501.73</v>
      </c>
      <c r="G26" s="48">
        <v>34688538.68</v>
      </c>
      <c r="H26" s="48">
        <v>24611.67</v>
      </c>
      <c r="I26" s="82">
        <v>18</v>
      </c>
      <c r="J26" s="63">
        <f t="shared" si="1"/>
        <v>34713150.350000001</v>
      </c>
      <c r="K26" s="48">
        <f t="shared" si="2"/>
        <v>8922648.620000001</v>
      </c>
      <c r="L26" s="94">
        <f t="shared" si="3"/>
        <v>34.596646135119606</v>
      </c>
      <c r="M26" s="61">
        <f t="shared" si="4"/>
        <v>0.58071624039598235</v>
      </c>
      <c r="N26" s="61">
        <f t="shared" si="5"/>
        <v>0.61570580123855401</v>
      </c>
    </row>
    <row r="27" spans="1:14" ht="15.95" customHeight="1" x14ac:dyDescent="0.2">
      <c r="A27" s="98"/>
      <c r="B27" s="51" t="s">
        <v>110</v>
      </c>
      <c r="C27" s="48">
        <v>0</v>
      </c>
      <c r="D27" s="48">
        <v>23555464.079999998</v>
      </c>
      <c r="E27" s="47">
        <v>19</v>
      </c>
      <c r="F27" s="63">
        <f t="shared" si="0"/>
        <v>23555464.079999998</v>
      </c>
      <c r="G27" s="48">
        <v>0</v>
      </c>
      <c r="H27" s="48">
        <v>32725593.469999999</v>
      </c>
      <c r="I27" s="82">
        <v>19</v>
      </c>
      <c r="J27" s="63">
        <f t="shared" si="1"/>
        <v>32725593.469999999</v>
      </c>
      <c r="K27" s="48">
        <f t="shared" si="2"/>
        <v>9170129.3900000006</v>
      </c>
      <c r="L27" s="94">
        <f t="shared" si="3"/>
        <v>38.929945760593149</v>
      </c>
      <c r="M27" s="61">
        <f t="shared" si="4"/>
        <v>0.53039063313019952</v>
      </c>
      <c r="N27" s="61">
        <f t="shared" si="5"/>
        <v>0.58045258195511307</v>
      </c>
    </row>
    <row r="28" spans="1:14" ht="15.95" customHeight="1" x14ac:dyDescent="0.2">
      <c r="A28" s="98"/>
      <c r="B28" s="52" t="s">
        <v>111</v>
      </c>
      <c r="C28" s="48">
        <v>0</v>
      </c>
      <c r="D28" s="48">
        <v>13732660.08</v>
      </c>
      <c r="E28" s="47">
        <v>24</v>
      </c>
      <c r="F28" s="63">
        <f t="shared" si="0"/>
        <v>13732660.08</v>
      </c>
      <c r="G28" s="48">
        <v>29346417.270000003</v>
      </c>
      <c r="H28" s="48">
        <v>0</v>
      </c>
      <c r="I28" s="82">
        <v>20</v>
      </c>
      <c r="J28" s="63">
        <f t="shared" si="1"/>
        <v>29346417.270000003</v>
      </c>
      <c r="K28" s="48">
        <f t="shared" si="2"/>
        <v>15613757.190000003</v>
      </c>
      <c r="L28" s="94">
        <f t="shared" si="3"/>
        <v>113.69798057362243</v>
      </c>
      <c r="M28" s="61">
        <f t="shared" si="4"/>
        <v>0.30921378792011539</v>
      </c>
      <c r="N28" s="61">
        <f t="shared" si="5"/>
        <v>0.52051626477359714</v>
      </c>
    </row>
    <row r="29" spans="1:14" ht="15.95" customHeight="1" x14ac:dyDescent="0.2">
      <c r="A29" s="98"/>
      <c r="B29" s="52" t="s">
        <v>83</v>
      </c>
      <c r="C29" s="48">
        <v>22804409.109999999</v>
      </c>
      <c r="D29" s="48">
        <v>0</v>
      </c>
      <c r="E29" s="47">
        <v>20</v>
      </c>
      <c r="F29" s="63">
        <f t="shared" si="0"/>
        <v>22804409.109999999</v>
      </c>
      <c r="G29" s="48">
        <v>27693694.109999999</v>
      </c>
      <c r="H29" s="48">
        <v>0</v>
      </c>
      <c r="I29" s="82">
        <v>21</v>
      </c>
      <c r="J29" s="63">
        <f t="shared" si="1"/>
        <v>27693694.109999999</v>
      </c>
      <c r="K29" s="48">
        <f t="shared" si="2"/>
        <v>4889285</v>
      </c>
      <c r="L29" s="94">
        <f t="shared" si="3"/>
        <v>21.440086328989739</v>
      </c>
      <c r="M29" s="61">
        <f t="shared" si="4"/>
        <v>0.51347937552555278</v>
      </c>
      <c r="N29" s="61">
        <f t="shared" si="5"/>
        <v>0.49120197819363204</v>
      </c>
    </row>
    <row r="30" spans="1:14" ht="15.95" customHeight="1" x14ac:dyDescent="0.2">
      <c r="A30" s="98"/>
      <c r="B30" s="52" t="s">
        <v>120</v>
      </c>
      <c r="C30" s="48">
        <v>15525522.470000001</v>
      </c>
      <c r="D30" s="48">
        <v>41784.800000000003</v>
      </c>
      <c r="E30" s="47">
        <v>22</v>
      </c>
      <c r="F30" s="63">
        <f t="shared" si="0"/>
        <v>15567307.270000001</v>
      </c>
      <c r="G30" s="48">
        <v>18202437.710000001</v>
      </c>
      <c r="H30" s="48">
        <v>91760.39</v>
      </c>
      <c r="I30" s="82">
        <v>22</v>
      </c>
      <c r="J30" s="63">
        <f t="shared" si="1"/>
        <v>18294198.100000001</v>
      </c>
      <c r="K30" s="48">
        <f t="shared" si="2"/>
        <v>2726890.83</v>
      </c>
      <c r="L30" s="94">
        <f t="shared" si="3"/>
        <v>17.516779123741159</v>
      </c>
      <c r="M30" s="61">
        <f t="shared" si="4"/>
        <v>0.3505239349573307</v>
      </c>
      <c r="N30" s="61">
        <f t="shared" si="5"/>
        <v>0.32448348206970884</v>
      </c>
    </row>
    <row r="31" spans="1:14" ht="15.95" customHeight="1" x14ac:dyDescent="0.2">
      <c r="A31" s="98"/>
      <c r="B31" s="52" t="s">
        <v>125</v>
      </c>
      <c r="C31" s="48">
        <v>5180721.6399999997</v>
      </c>
      <c r="D31" s="48">
        <v>0</v>
      </c>
      <c r="E31" s="47">
        <v>29</v>
      </c>
      <c r="F31" s="63">
        <f t="shared" si="0"/>
        <v>5180721.6399999997</v>
      </c>
      <c r="G31" s="48">
        <v>15961303.290000001</v>
      </c>
      <c r="H31" s="48">
        <v>197673</v>
      </c>
      <c r="I31" s="82">
        <v>23</v>
      </c>
      <c r="J31" s="63">
        <f t="shared" si="1"/>
        <v>16158976.290000001</v>
      </c>
      <c r="K31" s="48">
        <f t="shared" si="2"/>
        <v>10978254.650000002</v>
      </c>
      <c r="L31" s="94">
        <f t="shared" si="3"/>
        <v>211.90589676228973</v>
      </c>
      <c r="M31" s="61">
        <f t="shared" si="4"/>
        <v>0.11665260431204909</v>
      </c>
      <c r="N31" s="61">
        <f t="shared" si="5"/>
        <v>0.28661113565076485</v>
      </c>
    </row>
    <row r="32" spans="1:14" ht="15.95" customHeight="1" x14ac:dyDescent="0.2">
      <c r="A32" s="98"/>
      <c r="B32" s="52" t="s">
        <v>104</v>
      </c>
      <c r="C32" s="48">
        <v>4970957.5299999993</v>
      </c>
      <c r="D32" s="48">
        <v>27769261.780000001</v>
      </c>
      <c r="E32" s="47">
        <v>17</v>
      </c>
      <c r="F32" s="63">
        <f t="shared" si="0"/>
        <v>32740219.310000002</v>
      </c>
      <c r="G32" s="48">
        <v>778571.92999999993</v>
      </c>
      <c r="H32" s="48">
        <v>14618396.17</v>
      </c>
      <c r="I32" s="82">
        <v>24</v>
      </c>
      <c r="J32" s="63">
        <f t="shared" si="1"/>
        <v>15396968.1</v>
      </c>
      <c r="K32" s="48">
        <f t="shared" si="2"/>
        <v>-17343251.210000001</v>
      </c>
      <c r="L32" s="94">
        <f t="shared" si="3"/>
        <v>-52.972312267629704</v>
      </c>
      <c r="M32" s="61">
        <f t="shared" si="4"/>
        <v>0.73720074415330672</v>
      </c>
      <c r="N32" s="61">
        <f t="shared" si="5"/>
        <v>0.27309542594295122</v>
      </c>
    </row>
    <row r="33" spans="1:14" ht="15.95" customHeight="1" x14ac:dyDescent="0.2">
      <c r="A33" s="98"/>
      <c r="B33" s="52" t="s">
        <v>119</v>
      </c>
      <c r="C33" s="48">
        <v>9397306.2100000009</v>
      </c>
      <c r="D33" s="48">
        <v>0</v>
      </c>
      <c r="E33" s="47">
        <v>25</v>
      </c>
      <c r="F33" s="63">
        <f t="shared" si="0"/>
        <v>9397306.2100000009</v>
      </c>
      <c r="G33" s="48">
        <v>11353892.83</v>
      </c>
      <c r="H33" s="48">
        <v>0</v>
      </c>
      <c r="I33" s="82">
        <v>25</v>
      </c>
      <c r="J33" s="63">
        <f t="shared" si="1"/>
        <v>11353892.83</v>
      </c>
      <c r="K33" s="48">
        <f t="shared" si="2"/>
        <v>1956586.6199999992</v>
      </c>
      <c r="L33" s="94">
        <f t="shared" si="3"/>
        <v>20.820717940615015</v>
      </c>
      <c r="M33" s="61">
        <f t="shared" si="4"/>
        <v>0.21159605149414898</v>
      </c>
      <c r="N33" s="61">
        <f t="shared" si="5"/>
        <v>0.20138355670941926</v>
      </c>
    </row>
    <row r="34" spans="1:14" ht="15.95" customHeight="1" x14ac:dyDescent="0.2">
      <c r="A34" s="98"/>
      <c r="B34" s="52" t="s">
        <v>99</v>
      </c>
      <c r="C34" s="48">
        <v>9317470.120000001</v>
      </c>
      <c r="D34" s="48">
        <v>0</v>
      </c>
      <c r="E34" s="47">
        <v>26</v>
      </c>
      <c r="F34" s="63">
        <f t="shared" si="0"/>
        <v>9317470.120000001</v>
      </c>
      <c r="G34" s="48">
        <v>9751353.1599999983</v>
      </c>
      <c r="H34" s="48">
        <v>0</v>
      </c>
      <c r="I34" s="82">
        <v>26</v>
      </c>
      <c r="J34" s="63">
        <f t="shared" si="1"/>
        <v>9751353.1599999983</v>
      </c>
      <c r="K34" s="48">
        <f t="shared" si="2"/>
        <v>433883.03999999724</v>
      </c>
      <c r="L34" s="94">
        <f t="shared" si="3"/>
        <v>4.6566614586578057</v>
      </c>
      <c r="M34" s="61">
        <f t="shared" si="4"/>
        <v>0.20979840852783219</v>
      </c>
      <c r="N34" s="61">
        <f t="shared" si="5"/>
        <v>0.17295937274497195</v>
      </c>
    </row>
    <row r="35" spans="1:14" ht="15.95" customHeight="1" x14ac:dyDescent="0.2">
      <c r="A35" s="98"/>
      <c r="B35" s="52" t="s">
        <v>82</v>
      </c>
      <c r="C35" s="48">
        <v>6098815.4400000004</v>
      </c>
      <c r="D35" s="48">
        <v>0</v>
      </c>
      <c r="E35" s="47">
        <v>28</v>
      </c>
      <c r="F35" s="63">
        <f t="shared" si="0"/>
        <v>6098815.4400000004</v>
      </c>
      <c r="G35" s="48">
        <v>7620102.1200000001</v>
      </c>
      <c r="H35" s="48">
        <v>0</v>
      </c>
      <c r="I35" s="82">
        <v>27</v>
      </c>
      <c r="J35" s="63">
        <f t="shared" si="1"/>
        <v>7620102.1200000001</v>
      </c>
      <c r="K35" s="48">
        <f t="shared" si="2"/>
        <v>1521286.6799999997</v>
      </c>
      <c r="L35" s="94">
        <f t="shared" si="3"/>
        <v>24.943969775219163</v>
      </c>
      <c r="M35" s="61">
        <f t="shared" si="4"/>
        <v>0.13732502028318505</v>
      </c>
      <c r="N35" s="61">
        <f t="shared" si="5"/>
        <v>0.13515745571949228</v>
      </c>
    </row>
    <row r="36" spans="1:14" ht="15.95" customHeight="1" x14ac:dyDescent="0.2">
      <c r="A36" s="98"/>
      <c r="B36" s="52" t="s">
        <v>93</v>
      </c>
      <c r="C36" s="48">
        <v>7874469.54</v>
      </c>
      <c r="D36" s="48">
        <v>0</v>
      </c>
      <c r="E36" s="47">
        <v>27</v>
      </c>
      <c r="F36" s="63">
        <f t="shared" si="0"/>
        <v>7874469.54</v>
      </c>
      <c r="G36" s="48">
        <v>7589631.6199999992</v>
      </c>
      <c r="H36" s="48">
        <v>6301.67</v>
      </c>
      <c r="I36" s="82">
        <v>28</v>
      </c>
      <c r="J36" s="63">
        <f t="shared" si="1"/>
        <v>7595933.2899999991</v>
      </c>
      <c r="K36" s="48">
        <f t="shared" si="2"/>
        <v>-278536.25000000093</v>
      </c>
      <c r="L36" s="94">
        <f t="shared" si="3"/>
        <v>-3.5372065201994665</v>
      </c>
      <c r="M36" s="61">
        <f t="shared" si="4"/>
        <v>0.17730683932613359</v>
      </c>
      <c r="N36" s="61">
        <f t="shared" si="5"/>
        <v>0.1347287741192886</v>
      </c>
    </row>
    <row r="37" spans="1:14" ht="15.95" customHeight="1" x14ac:dyDescent="0.2">
      <c r="A37" s="98"/>
      <c r="B37" s="52" t="s">
        <v>124</v>
      </c>
      <c r="C37" s="48">
        <v>30743</v>
      </c>
      <c r="D37" s="48">
        <v>0</v>
      </c>
      <c r="E37" s="47">
        <v>30</v>
      </c>
      <c r="F37" s="63">
        <f t="shared" si="0"/>
        <v>30743</v>
      </c>
      <c r="G37" s="48">
        <v>4704790.4000000004</v>
      </c>
      <c r="H37" s="48">
        <v>0</v>
      </c>
      <c r="I37" s="82">
        <v>29</v>
      </c>
      <c r="J37" s="63">
        <f t="shared" si="1"/>
        <v>4704790.4000000004</v>
      </c>
      <c r="K37" s="48">
        <f t="shared" si="2"/>
        <v>4674047.4000000004</v>
      </c>
      <c r="L37" s="94">
        <f t="shared" si="3"/>
        <v>15203.615131899945</v>
      </c>
      <c r="M37" s="61">
        <f t="shared" si="4"/>
        <v>6.9223001418878118E-4</v>
      </c>
      <c r="N37" s="61">
        <f t="shared" si="5"/>
        <v>8.3448684826482683E-2</v>
      </c>
    </row>
    <row r="38" spans="1:14" ht="15.95" customHeight="1" x14ac:dyDescent="0.2">
      <c r="A38" s="98"/>
      <c r="B38" s="52" t="s">
        <v>84</v>
      </c>
      <c r="C38" s="48">
        <v>14456592.049999999</v>
      </c>
      <c r="D38" s="48">
        <v>0</v>
      </c>
      <c r="E38" s="47">
        <v>23</v>
      </c>
      <c r="F38" s="63">
        <f t="shared" si="0"/>
        <v>14456592.049999999</v>
      </c>
      <c r="G38" s="48">
        <v>0</v>
      </c>
      <c r="H38" s="48">
        <v>0</v>
      </c>
      <c r="I38" s="82">
        <v>30</v>
      </c>
      <c r="J38" s="63">
        <f t="shared" si="1"/>
        <v>0</v>
      </c>
      <c r="K38" s="48">
        <f t="shared" si="2"/>
        <v>-14456592.049999999</v>
      </c>
      <c r="L38" s="94">
        <f t="shared" si="3"/>
        <v>-100</v>
      </c>
      <c r="M38" s="61">
        <f t="shared" si="4"/>
        <v>0.325514325859315</v>
      </c>
      <c r="N38" s="61">
        <f t="shared" si="5"/>
        <v>0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2950444686.420001</v>
      </c>
      <c r="D47" s="66">
        <f>SUM(D9:D46)</f>
        <v>1490709174.2699995</v>
      </c>
      <c r="E47" s="66"/>
      <c r="F47" s="66">
        <f>SUM(F9:F46)</f>
        <v>4441153860.6900015</v>
      </c>
      <c r="G47" s="66">
        <f>SUM(G9:G46)</f>
        <v>3658018116.0399985</v>
      </c>
      <c r="H47" s="66">
        <f>SUM(H9:H46)</f>
        <v>1979926220.3900003</v>
      </c>
      <c r="I47" s="66"/>
      <c r="J47" s="66">
        <f>SUM(J9:J46)</f>
        <v>5637944336.4299994</v>
      </c>
      <c r="K47" s="66">
        <f>J47-F47</f>
        <v>1196790475.7399979</v>
      </c>
      <c r="L47" s="95">
        <f>K47/F47*100</f>
        <v>26.947737306134627</v>
      </c>
      <c r="M47" s="67">
        <f>SUM(M9:M46)</f>
        <v>99.999999999999986</v>
      </c>
      <c r="N47" s="67">
        <f>SUM(N9:N46)</f>
        <v>99.999999999999986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1:14" ht="20.25" x14ac:dyDescent="0.3">
      <c r="A57" s="183" t="s">
        <v>42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 x14ac:dyDescent="0.2">
      <c r="A58" s="184" t="s">
        <v>59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1:14" x14ac:dyDescent="0.2">
      <c r="A59" s="186" t="s">
        <v>159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x14ac:dyDescent="0.2">
      <c r="A60" s="184" t="s">
        <v>114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187" t="s">
        <v>33</v>
      </c>
      <c r="C62" s="187" t="s">
        <v>122</v>
      </c>
      <c r="D62" s="187"/>
      <c r="E62" s="187" t="s">
        <v>52</v>
      </c>
      <c r="F62" s="187"/>
      <c r="G62" s="187" t="s">
        <v>158</v>
      </c>
      <c r="H62" s="187"/>
      <c r="I62" s="187"/>
      <c r="J62" s="187"/>
      <c r="K62" s="187" t="s">
        <v>29</v>
      </c>
      <c r="L62" s="187"/>
      <c r="M62" s="187" t="s">
        <v>62</v>
      </c>
      <c r="N62" s="187"/>
    </row>
    <row r="63" spans="1:14" ht="31.5" customHeight="1" x14ac:dyDescent="0.2">
      <c r="A63" s="96"/>
      <c r="B63" s="187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customHeight="1" x14ac:dyDescent="0.2">
      <c r="A64" s="97"/>
      <c r="B64" s="103" t="s">
        <v>91</v>
      </c>
      <c r="C64" s="48">
        <v>998614977.42000008</v>
      </c>
      <c r="D64" s="48">
        <v>218326798.16</v>
      </c>
      <c r="E64" s="47">
        <v>1</v>
      </c>
      <c r="F64" s="63">
        <f t="shared" ref="F64:F101" si="6">(C64+D64)</f>
        <v>1216941775.5800002</v>
      </c>
      <c r="G64" s="48">
        <v>1247818165.6200001</v>
      </c>
      <c r="H64" s="48">
        <v>467773072.46999997</v>
      </c>
      <c r="I64" s="82">
        <v>1</v>
      </c>
      <c r="J64" s="63">
        <f t="shared" ref="J64:J101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27.401477493304625</v>
      </c>
      <c r="N64" s="61">
        <f>(J64/$J$102*100)</f>
        <v>30.429375242401363</v>
      </c>
    </row>
    <row r="65" spans="1:14" ht="15.95" customHeight="1" x14ac:dyDescent="0.2">
      <c r="A65" s="98"/>
      <c r="B65" s="52" t="s">
        <v>117</v>
      </c>
      <c r="C65" s="48">
        <v>18365291.030000001</v>
      </c>
      <c r="D65" s="48">
        <v>639394454.77999997</v>
      </c>
      <c r="E65" s="47">
        <v>2</v>
      </c>
      <c r="F65" s="63">
        <f t="shared" si="6"/>
        <v>657759745.80999994</v>
      </c>
      <c r="G65" s="48">
        <v>58487438.890000008</v>
      </c>
      <c r="H65" s="48">
        <v>803854309.73000002</v>
      </c>
      <c r="I65" s="82">
        <v>2</v>
      </c>
      <c r="J65" s="63">
        <f t="shared" si="7"/>
        <v>862341748.62</v>
      </c>
      <c r="K65" s="48">
        <f t="shared" ref="K65:K100" si="8">J65-F65</f>
        <v>204582002.81000006</v>
      </c>
      <c r="L65" s="94">
        <f t="shared" ref="L65:L100" si="9">K65/F65*100</f>
        <v>31.102846307213134</v>
      </c>
      <c r="M65" s="61">
        <f t="shared" ref="M65:M100" si="10">(F65/$F$102*100)</f>
        <v>14.810559742863916</v>
      </c>
      <c r="N65" s="61">
        <f t="shared" ref="N65:N100" si="11">(J65/$J$102*100)</f>
        <v>15.295322145128576</v>
      </c>
    </row>
    <row r="66" spans="1:14" ht="15.95" customHeight="1" x14ac:dyDescent="0.2">
      <c r="A66" s="98"/>
      <c r="B66" s="52" t="s">
        <v>123</v>
      </c>
      <c r="C66" s="48">
        <v>453047876.71000004</v>
      </c>
      <c r="D66" s="48">
        <v>67539723.339999989</v>
      </c>
      <c r="E66" s="47">
        <v>3</v>
      </c>
      <c r="F66" s="63">
        <f t="shared" si="6"/>
        <v>520587600.05000001</v>
      </c>
      <c r="G66" s="48">
        <v>577813536.00999999</v>
      </c>
      <c r="H66" s="48">
        <v>88659658.919999987</v>
      </c>
      <c r="I66" s="82">
        <v>3</v>
      </c>
      <c r="J66" s="63">
        <f t="shared" si="7"/>
        <v>666473194.92999995</v>
      </c>
      <c r="K66" s="48">
        <f t="shared" si="8"/>
        <v>145885594.87999994</v>
      </c>
      <c r="L66" s="94">
        <f t="shared" si="9"/>
        <v>28.023255810547216</v>
      </c>
      <c r="M66" s="61">
        <f t="shared" si="10"/>
        <v>11.721899676970857</v>
      </c>
      <c r="N66" s="61">
        <f t="shared" si="11"/>
        <v>11.82120920604933</v>
      </c>
    </row>
    <row r="67" spans="1:14" ht="15.95" customHeight="1" x14ac:dyDescent="0.2">
      <c r="A67" s="98"/>
      <c r="B67" s="52" t="s">
        <v>100</v>
      </c>
      <c r="C67" s="48">
        <v>342583805.95999992</v>
      </c>
      <c r="D67" s="48">
        <v>102011451.13000001</v>
      </c>
      <c r="E67" s="47">
        <v>4</v>
      </c>
      <c r="F67" s="63">
        <f t="shared" si="6"/>
        <v>444595257.08999991</v>
      </c>
      <c r="G67" s="48">
        <v>428394512.16999996</v>
      </c>
      <c r="H67" s="48">
        <v>114026002.75999999</v>
      </c>
      <c r="I67" s="82">
        <v>4</v>
      </c>
      <c r="J67" s="63">
        <f t="shared" si="7"/>
        <v>542420514.92999995</v>
      </c>
      <c r="K67" s="48">
        <f t="shared" si="8"/>
        <v>97825257.840000033</v>
      </c>
      <c r="L67" s="94">
        <f t="shared" si="9"/>
        <v>22.003216696528359</v>
      </c>
      <c r="M67" s="61">
        <f t="shared" si="10"/>
        <v>10.010805097865383</v>
      </c>
      <c r="N67" s="61">
        <f t="shared" si="11"/>
        <v>9.6208916328795446</v>
      </c>
    </row>
    <row r="68" spans="1:14" ht="15.95" customHeight="1" x14ac:dyDescent="0.2">
      <c r="A68" s="98"/>
      <c r="B68" s="52" t="s">
        <v>92</v>
      </c>
      <c r="C68" s="48">
        <v>265301002.15000001</v>
      </c>
      <c r="D68" s="48">
        <v>41247993.780000001</v>
      </c>
      <c r="E68" s="47">
        <v>5</v>
      </c>
      <c r="F68" s="63">
        <f t="shared" si="6"/>
        <v>306548995.93000001</v>
      </c>
      <c r="G68" s="48">
        <v>310749417.14999998</v>
      </c>
      <c r="H68" s="48">
        <v>79691480.329999998</v>
      </c>
      <c r="I68" s="82">
        <v>5</v>
      </c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6.9024628631617126</v>
      </c>
      <c r="N68" s="61">
        <f t="shared" si="11"/>
        <v>6.9252350534420302</v>
      </c>
    </row>
    <row r="69" spans="1:14" ht="15.95" customHeight="1" x14ac:dyDescent="0.2">
      <c r="A69" s="98"/>
      <c r="B69" s="52" t="s">
        <v>97</v>
      </c>
      <c r="C69" s="48">
        <v>278552347.42000002</v>
      </c>
      <c r="D69" s="48">
        <v>18893151.850000005</v>
      </c>
      <c r="E69" s="47">
        <v>6</v>
      </c>
      <c r="F69" s="63">
        <f t="shared" si="6"/>
        <v>297445499.27000004</v>
      </c>
      <c r="G69" s="48">
        <v>323020256.79000002</v>
      </c>
      <c r="H69" s="48">
        <v>18908562.049999997</v>
      </c>
      <c r="I69" s="82">
        <v>6</v>
      </c>
      <c r="J69" s="63">
        <f t="shared" si="7"/>
        <v>341928818.84000003</v>
      </c>
      <c r="K69" s="48">
        <f t="shared" si="8"/>
        <v>44483319.569999993</v>
      </c>
      <c r="L69" s="94">
        <f t="shared" si="9"/>
        <v>14.955116039466837</v>
      </c>
      <c r="M69" s="61">
        <f t="shared" si="10"/>
        <v>6.6974824246189781</v>
      </c>
      <c r="N69" s="61">
        <f t="shared" si="11"/>
        <v>6.0647781963827025</v>
      </c>
    </row>
    <row r="70" spans="1:14" ht="15.95" customHeight="1" x14ac:dyDescent="0.2">
      <c r="A70" s="98"/>
      <c r="B70" s="52" t="s">
        <v>96</v>
      </c>
      <c r="C70" s="48">
        <v>4837806.4000000004</v>
      </c>
      <c r="D70" s="48">
        <v>160899814.87</v>
      </c>
      <c r="E70" s="47">
        <v>7</v>
      </c>
      <c r="F70" s="63">
        <f t="shared" si="6"/>
        <v>165737621.27000001</v>
      </c>
      <c r="G70" s="48">
        <v>5852324.0999999996</v>
      </c>
      <c r="H70" s="48">
        <v>161339672.57999998</v>
      </c>
      <c r="I70" s="82">
        <v>7</v>
      </c>
      <c r="J70" s="63">
        <f t="shared" si="7"/>
        <v>167191996.67999998</v>
      </c>
      <c r="K70" s="48">
        <f t="shared" si="8"/>
        <v>1454375.4099999666</v>
      </c>
      <c r="L70" s="94">
        <f t="shared" si="9"/>
        <v>0.87751676345750806</v>
      </c>
      <c r="M70" s="61">
        <f t="shared" si="10"/>
        <v>3.7318594777135261</v>
      </c>
      <c r="N70" s="61">
        <f t="shared" si="11"/>
        <v>2.965477959753458</v>
      </c>
    </row>
    <row r="71" spans="1:14" ht="15.95" customHeight="1" x14ac:dyDescent="0.2">
      <c r="A71" s="98"/>
      <c r="B71" s="52" t="s">
        <v>90</v>
      </c>
      <c r="C71" s="48">
        <v>36754593.450000003</v>
      </c>
      <c r="D71" s="48">
        <v>82583531.810000002</v>
      </c>
      <c r="E71" s="47">
        <v>8</v>
      </c>
      <c r="F71" s="63">
        <f t="shared" si="6"/>
        <v>119338125.26000001</v>
      </c>
      <c r="G71" s="48">
        <v>37391969.790000007</v>
      </c>
      <c r="H71" s="48">
        <v>86047243.810000002</v>
      </c>
      <c r="I71" s="82">
        <v>8</v>
      </c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2.687097295058789</v>
      </c>
      <c r="N71" s="61">
        <f t="shared" si="11"/>
        <v>2.1894365434292831</v>
      </c>
    </row>
    <row r="72" spans="1:14" ht="15.95" customHeight="1" x14ac:dyDescent="0.2">
      <c r="A72" s="98"/>
      <c r="B72" s="52" t="s">
        <v>79</v>
      </c>
      <c r="C72" s="48">
        <v>34825376.670000002</v>
      </c>
      <c r="D72" s="48">
        <v>69541620.040000007</v>
      </c>
      <c r="E72" s="47">
        <v>9</v>
      </c>
      <c r="F72" s="63">
        <f t="shared" si="6"/>
        <v>104366996.71000001</v>
      </c>
      <c r="G72" s="48">
        <v>40161099.5</v>
      </c>
      <c r="H72" s="48">
        <v>79660920.279999986</v>
      </c>
      <c r="I72" s="82">
        <v>9</v>
      </c>
      <c r="J72" s="63">
        <f t="shared" si="7"/>
        <v>119822019.77999999</v>
      </c>
      <c r="K72" s="48">
        <f t="shared" si="8"/>
        <v>15455023.069999978</v>
      </c>
      <c r="L72" s="94">
        <f t="shared" si="9"/>
        <v>14.808343209246665</v>
      </c>
      <c r="M72" s="61">
        <f t="shared" si="10"/>
        <v>2.3499973201510516</v>
      </c>
      <c r="N72" s="61">
        <f t="shared" si="11"/>
        <v>2.1252785169545048</v>
      </c>
    </row>
    <row r="73" spans="1:14" ht="15.95" customHeight="1" x14ac:dyDescent="0.2">
      <c r="A73" s="98"/>
      <c r="B73" s="52" t="s">
        <v>78</v>
      </c>
      <c r="C73" s="48">
        <v>83013551.109999999</v>
      </c>
      <c r="D73" s="48">
        <v>20064.990000000002</v>
      </c>
      <c r="E73" s="47">
        <v>11</v>
      </c>
      <c r="F73" s="63">
        <f t="shared" si="6"/>
        <v>83033616.099999994</v>
      </c>
      <c r="G73" s="48">
        <v>99445478.969999999</v>
      </c>
      <c r="H73" s="48">
        <v>606.98</v>
      </c>
      <c r="I73" s="82">
        <v>10</v>
      </c>
      <c r="J73" s="63">
        <f t="shared" si="7"/>
        <v>99446085.950000003</v>
      </c>
      <c r="K73" s="48">
        <f t="shared" si="8"/>
        <v>16412469.850000009</v>
      </c>
      <c r="L73" s="94">
        <f t="shared" si="9"/>
        <v>19.766054546190009</v>
      </c>
      <c r="M73" s="61">
        <f t="shared" si="10"/>
        <v>1.8696406092784958</v>
      </c>
      <c r="N73" s="61">
        <f t="shared" si="11"/>
        <v>1.7638713689920931</v>
      </c>
    </row>
    <row r="74" spans="1:14" ht="15.95" customHeight="1" x14ac:dyDescent="0.2">
      <c r="A74" s="98"/>
      <c r="B74" s="52" t="s">
        <v>94</v>
      </c>
      <c r="C74" s="48">
        <v>93816870.99000001</v>
      </c>
      <c r="D74" s="48">
        <v>43060.100000000006</v>
      </c>
      <c r="E74" s="47">
        <v>10</v>
      </c>
      <c r="F74" s="63">
        <f t="shared" si="6"/>
        <v>93859931.090000004</v>
      </c>
      <c r="G74" s="48">
        <v>97695246.489999995</v>
      </c>
      <c r="H74" s="48">
        <v>275383.71999999997</v>
      </c>
      <c r="I74" s="82">
        <v>11</v>
      </c>
      <c r="J74" s="63">
        <f t="shared" si="7"/>
        <v>97970630.209999993</v>
      </c>
      <c r="K74" s="48">
        <f t="shared" si="8"/>
        <v>4110699.1199999899</v>
      </c>
      <c r="L74" s="94">
        <f t="shared" si="9"/>
        <v>4.37961020454867</v>
      </c>
      <c r="M74" s="61">
        <f t="shared" si="10"/>
        <v>2.1134131812181218</v>
      </c>
      <c r="N74" s="61">
        <f t="shared" si="11"/>
        <v>1.7377012677644834</v>
      </c>
    </row>
    <row r="75" spans="1:14" ht="15.95" customHeight="1" x14ac:dyDescent="0.2">
      <c r="A75" s="98"/>
      <c r="B75" s="52" t="s">
        <v>102</v>
      </c>
      <c r="C75" s="48">
        <v>41447242.339999996</v>
      </c>
      <c r="D75" s="48">
        <v>0</v>
      </c>
      <c r="E75" s="47">
        <v>14</v>
      </c>
      <c r="F75" s="63">
        <f t="shared" si="6"/>
        <v>41447242.339999996</v>
      </c>
      <c r="G75" s="48">
        <v>68026459.540000007</v>
      </c>
      <c r="H75" s="48">
        <v>0</v>
      </c>
      <c r="I75" s="82">
        <v>12</v>
      </c>
      <c r="J75" s="63">
        <f t="shared" si="7"/>
        <v>68026459.540000007</v>
      </c>
      <c r="K75" s="48">
        <f t="shared" si="8"/>
        <v>26579217.20000001</v>
      </c>
      <c r="L75" s="94">
        <f t="shared" si="9"/>
        <v>64.127830223215796</v>
      </c>
      <c r="M75" s="61">
        <f t="shared" si="10"/>
        <v>0.93325391643964639</v>
      </c>
      <c r="N75" s="61">
        <f t="shared" si="11"/>
        <v>1.206582674121877</v>
      </c>
    </row>
    <row r="76" spans="1:14" ht="15.95" customHeight="1" x14ac:dyDescent="0.2">
      <c r="A76" s="98"/>
      <c r="B76" s="52" t="s">
        <v>108</v>
      </c>
      <c r="C76" s="48">
        <v>46462197.779999994</v>
      </c>
      <c r="D76" s="48">
        <v>0</v>
      </c>
      <c r="E76" s="47">
        <v>13</v>
      </c>
      <c r="F76" s="63">
        <f t="shared" si="6"/>
        <v>46462197.779999994</v>
      </c>
      <c r="G76" s="48">
        <v>63508037.410000004</v>
      </c>
      <c r="H76" s="48">
        <v>0</v>
      </c>
      <c r="I76" s="82">
        <v>13</v>
      </c>
      <c r="J76" s="63">
        <f t="shared" si="7"/>
        <v>63508037.410000004</v>
      </c>
      <c r="K76" s="48">
        <f t="shared" si="8"/>
        <v>17045839.63000001</v>
      </c>
      <c r="L76" s="94">
        <f t="shared" si="9"/>
        <v>36.687544809465564</v>
      </c>
      <c r="M76" s="61">
        <f t="shared" si="10"/>
        <v>1.0461740177761232</v>
      </c>
      <c r="N76" s="61">
        <f t="shared" si="11"/>
        <v>1.1264395960711791</v>
      </c>
    </row>
    <row r="77" spans="1:14" ht="15.95" customHeight="1" x14ac:dyDescent="0.2">
      <c r="A77" s="98"/>
      <c r="B77" s="51" t="s">
        <v>116</v>
      </c>
      <c r="C77" s="48">
        <v>56143341.349999994</v>
      </c>
      <c r="D77" s="48">
        <v>329525.34000000003</v>
      </c>
      <c r="E77" s="47">
        <v>12</v>
      </c>
      <c r="F77" s="63">
        <f t="shared" si="6"/>
        <v>56472866.689999998</v>
      </c>
      <c r="G77" s="48">
        <v>54200115.960000001</v>
      </c>
      <c r="H77" s="48">
        <v>-839649.85</v>
      </c>
      <c r="I77" s="82">
        <v>14</v>
      </c>
      <c r="J77" s="63">
        <f t="shared" si="7"/>
        <v>53360466.109999999</v>
      </c>
      <c r="K77" s="48">
        <f t="shared" si="8"/>
        <v>-3112400.5799999982</v>
      </c>
      <c r="L77" s="94">
        <f t="shared" si="9"/>
        <v>-5.5113203250068592</v>
      </c>
      <c r="M77" s="61">
        <f t="shared" si="10"/>
        <v>1.2715809553426747</v>
      </c>
      <c r="N77" s="61">
        <f t="shared" si="11"/>
        <v>0.94645251754628645</v>
      </c>
    </row>
    <row r="78" spans="1:14" ht="15.95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>
        <v>16</v>
      </c>
      <c r="F78" s="63">
        <f t="shared" si="6"/>
        <v>36233935.070000008</v>
      </c>
      <c r="G78" s="48">
        <v>36344245.390000001</v>
      </c>
      <c r="H78" s="48">
        <v>1475082.5</v>
      </c>
      <c r="I78" s="82">
        <v>15</v>
      </c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0.81586759222006566</v>
      </c>
      <c r="N78" s="61">
        <f t="shared" si="11"/>
        <v>0.67079995177723872</v>
      </c>
    </row>
    <row r="79" spans="1:14" ht="15.95" customHeight="1" x14ac:dyDescent="0.2">
      <c r="A79" s="98"/>
      <c r="B79" s="52" t="s">
        <v>115</v>
      </c>
      <c r="C79" s="48">
        <v>41045494.490000002</v>
      </c>
      <c r="D79" s="48">
        <v>335648.76</v>
      </c>
      <c r="E79" s="47">
        <v>15</v>
      </c>
      <c r="F79" s="63">
        <f t="shared" si="6"/>
        <v>41381143.25</v>
      </c>
      <c r="G79" s="48">
        <v>37231550.729999997</v>
      </c>
      <c r="H79" s="48">
        <v>0</v>
      </c>
      <c r="I79" s="82">
        <v>16</v>
      </c>
      <c r="J79" s="63">
        <f t="shared" si="7"/>
        <v>37231550.729999997</v>
      </c>
      <c r="K79" s="48">
        <f t="shared" si="8"/>
        <v>-4149592.5200000033</v>
      </c>
      <c r="L79" s="94">
        <f t="shared" si="9"/>
        <v>-10.02773774260092</v>
      </c>
      <c r="M79" s="61">
        <f t="shared" si="10"/>
        <v>0.9317655849818004</v>
      </c>
      <c r="N79" s="61">
        <f t="shared" si="11"/>
        <v>0.66037457109013198</v>
      </c>
    </row>
    <row r="80" spans="1:14" ht="15.95" customHeight="1" x14ac:dyDescent="0.2">
      <c r="A80" s="98"/>
      <c r="B80" s="52" t="s">
        <v>101</v>
      </c>
      <c r="C80" s="48">
        <v>636879.26</v>
      </c>
      <c r="D80" s="48">
        <v>21757752.559999999</v>
      </c>
      <c r="E80" s="47">
        <v>21</v>
      </c>
      <c r="F80" s="63">
        <f t="shared" si="6"/>
        <v>22394631.82</v>
      </c>
      <c r="G80" s="48">
        <v>4187528.41</v>
      </c>
      <c r="H80" s="48">
        <v>31389537.739999998</v>
      </c>
      <c r="I80" s="82">
        <v>17</v>
      </c>
      <c r="J80" s="63">
        <f t="shared" si="7"/>
        <v>35577066.149999999</v>
      </c>
      <c r="K80" s="48">
        <f t="shared" si="8"/>
        <v>13182434.329999998</v>
      </c>
      <c r="L80" s="94">
        <f t="shared" si="9"/>
        <v>58.864260131426441</v>
      </c>
      <c r="M80" s="61">
        <f t="shared" si="10"/>
        <v>0.50425255513486422</v>
      </c>
      <c r="N80" s="61">
        <f t="shared" si="11"/>
        <v>0.63102904227195222</v>
      </c>
    </row>
    <row r="81" spans="1:14" ht="15.95" customHeight="1" x14ac:dyDescent="0.2">
      <c r="A81" s="98"/>
      <c r="B81" s="52" t="s">
        <v>81</v>
      </c>
      <c r="C81" s="48">
        <v>23869724.34</v>
      </c>
      <c r="D81" s="48">
        <v>1920777.39</v>
      </c>
      <c r="E81" s="47">
        <v>18</v>
      </c>
      <c r="F81" s="63">
        <f t="shared" si="6"/>
        <v>25790501.73</v>
      </c>
      <c r="G81" s="48">
        <v>34688538.68</v>
      </c>
      <c r="H81" s="48">
        <v>24611.67</v>
      </c>
      <c r="I81" s="82">
        <v>18</v>
      </c>
      <c r="J81" s="63">
        <f t="shared" si="7"/>
        <v>34713150.350000001</v>
      </c>
      <c r="K81" s="48">
        <f t="shared" si="8"/>
        <v>8922648.620000001</v>
      </c>
      <c r="L81" s="94">
        <f t="shared" si="9"/>
        <v>34.596646135119606</v>
      </c>
      <c r="M81" s="61">
        <f t="shared" si="10"/>
        <v>0.58071624039598235</v>
      </c>
      <c r="N81" s="61">
        <f t="shared" si="11"/>
        <v>0.61570580123855401</v>
      </c>
    </row>
    <row r="82" spans="1:14" ht="15.95" customHeight="1" x14ac:dyDescent="0.2">
      <c r="A82" s="98"/>
      <c r="B82" s="51" t="s">
        <v>110</v>
      </c>
      <c r="C82" s="48">
        <v>0</v>
      </c>
      <c r="D82" s="48">
        <v>23555464.079999998</v>
      </c>
      <c r="E82" s="47">
        <v>19</v>
      </c>
      <c r="F82" s="63">
        <f t="shared" si="6"/>
        <v>23555464.079999998</v>
      </c>
      <c r="G82" s="48">
        <v>0</v>
      </c>
      <c r="H82" s="48">
        <v>32725593.469999999</v>
      </c>
      <c r="I82" s="82">
        <v>19</v>
      </c>
      <c r="J82" s="63">
        <f t="shared" si="7"/>
        <v>32725593.469999999</v>
      </c>
      <c r="K82" s="48">
        <f t="shared" si="8"/>
        <v>9170129.3900000006</v>
      </c>
      <c r="L82" s="94">
        <f t="shared" si="9"/>
        <v>38.929945760593149</v>
      </c>
      <c r="M82" s="61">
        <f t="shared" si="10"/>
        <v>0.53039063313019952</v>
      </c>
      <c r="N82" s="61">
        <f t="shared" si="11"/>
        <v>0.58045258195511307</v>
      </c>
    </row>
    <row r="83" spans="1:14" ht="15.95" customHeight="1" x14ac:dyDescent="0.2">
      <c r="A83" s="98"/>
      <c r="B83" s="52" t="s">
        <v>111</v>
      </c>
      <c r="C83" s="48">
        <v>0</v>
      </c>
      <c r="D83" s="48">
        <v>13732660.08</v>
      </c>
      <c r="E83" s="47">
        <v>24</v>
      </c>
      <c r="F83" s="63">
        <f t="shared" si="6"/>
        <v>13732660.08</v>
      </c>
      <c r="G83" s="48">
        <v>29346417.270000003</v>
      </c>
      <c r="H83" s="48">
        <v>0</v>
      </c>
      <c r="I83" s="82">
        <v>20</v>
      </c>
      <c r="J83" s="63">
        <f t="shared" si="7"/>
        <v>29346417.270000003</v>
      </c>
      <c r="K83" s="48">
        <f t="shared" si="8"/>
        <v>15613757.190000003</v>
      </c>
      <c r="L83" s="94">
        <f t="shared" si="9"/>
        <v>113.69798057362243</v>
      </c>
      <c r="M83" s="61">
        <f t="shared" si="10"/>
        <v>0.30921378792011539</v>
      </c>
      <c r="N83" s="61">
        <f t="shared" si="11"/>
        <v>0.52051626477359714</v>
      </c>
    </row>
    <row r="84" spans="1:14" ht="15.95" customHeight="1" x14ac:dyDescent="0.2">
      <c r="A84" s="98"/>
      <c r="B84" s="52" t="s">
        <v>83</v>
      </c>
      <c r="C84" s="48">
        <v>22804409.109999999</v>
      </c>
      <c r="D84" s="48">
        <v>0</v>
      </c>
      <c r="E84" s="47">
        <v>20</v>
      </c>
      <c r="F84" s="63">
        <f t="shared" si="6"/>
        <v>22804409.109999999</v>
      </c>
      <c r="G84" s="48">
        <v>27693694.109999999</v>
      </c>
      <c r="H84" s="48">
        <v>0</v>
      </c>
      <c r="I84" s="82">
        <v>21</v>
      </c>
      <c r="J84" s="63">
        <f t="shared" si="7"/>
        <v>27693694.109999999</v>
      </c>
      <c r="K84" s="48">
        <f t="shared" si="8"/>
        <v>4889285</v>
      </c>
      <c r="L84" s="94">
        <f t="shared" si="9"/>
        <v>21.440086328989739</v>
      </c>
      <c r="M84" s="61">
        <f t="shared" si="10"/>
        <v>0.51347937552555278</v>
      </c>
      <c r="N84" s="61">
        <f t="shared" si="11"/>
        <v>0.49120197819363204</v>
      </c>
    </row>
    <row r="85" spans="1:14" ht="15.95" customHeight="1" x14ac:dyDescent="0.2">
      <c r="A85" s="98"/>
      <c r="B85" s="52" t="s">
        <v>120</v>
      </c>
      <c r="C85" s="48">
        <v>15525522.470000001</v>
      </c>
      <c r="D85" s="48">
        <v>41784.800000000003</v>
      </c>
      <c r="E85" s="47">
        <v>22</v>
      </c>
      <c r="F85" s="63">
        <f t="shared" si="6"/>
        <v>15567307.270000001</v>
      </c>
      <c r="G85" s="48">
        <v>18202437.710000001</v>
      </c>
      <c r="H85" s="48">
        <v>91760.39</v>
      </c>
      <c r="I85" s="82">
        <v>22</v>
      </c>
      <c r="J85" s="63">
        <f t="shared" si="7"/>
        <v>18294198.100000001</v>
      </c>
      <c r="K85" s="48">
        <f t="shared" si="8"/>
        <v>2726890.83</v>
      </c>
      <c r="L85" s="94">
        <f t="shared" si="9"/>
        <v>17.516779123741159</v>
      </c>
      <c r="M85" s="61">
        <f t="shared" si="10"/>
        <v>0.3505239349573307</v>
      </c>
      <c r="N85" s="61">
        <f t="shared" si="11"/>
        <v>0.32448348206970884</v>
      </c>
    </row>
    <row r="86" spans="1:14" ht="15.95" customHeight="1" x14ac:dyDescent="0.2">
      <c r="A86" s="98"/>
      <c r="B86" s="52" t="s">
        <v>125</v>
      </c>
      <c r="C86" s="48">
        <v>5180721.6399999997</v>
      </c>
      <c r="D86" s="48">
        <v>0</v>
      </c>
      <c r="E86" s="47">
        <v>29</v>
      </c>
      <c r="F86" s="63">
        <f t="shared" si="6"/>
        <v>5180721.6399999997</v>
      </c>
      <c r="G86" s="48">
        <v>15961303.290000001</v>
      </c>
      <c r="H86" s="48">
        <v>197673</v>
      </c>
      <c r="I86" s="82">
        <v>23</v>
      </c>
      <c r="J86" s="63">
        <f t="shared" si="7"/>
        <v>16158976.290000001</v>
      </c>
      <c r="K86" s="48">
        <f t="shared" si="8"/>
        <v>10978254.650000002</v>
      </c>
      <c r="L86" s="94">
        <f t="shared" si="9"/>
        <v>211.90589676228973</v>
      </c>
      <c r="M86" s="61">
        <f t="shared" si="10"/>
        <v>0.11665260431204909</v>
      </c>
      <c r="N86" s="61">
        <f t="shared" si="11"/>
        <v>0.28661113565076485</v>
      </c>
    </row>
    <row r="87" spans="1:14" ht="15.95" customHeight="1" x14ac:dyDescent="0.2">
      <c r="A87" s="98"/>
      <c r="B87" s="52" t="s">
        <v>104</v>
      </c>
      <c r="C87" s="48">
        <v>4970957.5299999993</v>
      </c>
      <c r="D87" s="48">
        <v>27769261.780000001</v>
      </c>
      <c r="E87" s="47">
        <v>17</v>
      </c>
      <c r="F87" s="63">
        <f t="shared" si="6"/>
        <v>32740219.310000002</v>
      </c>
      <c r="G87" s="48">
        <v>778571.92999999993</v>
      </c>
      <c r="H87" s="48">
        <v>14618396.17</v>
      </c>
      <c r="I87" s="82">
        <v>24</v>
      </c>
      <c r="J87" s="63">
        <f t="shared" si="7"/>
        <v>15396968.1</v>
      </c>
      <c r="K87" s="48">
        <f t="shared" si="8"/>
        <v>-17343251.210000001</v>
      </c>
      <c r="L87" s="94">
        <f t="shared" si="9"/>
        <v>-52.972312267629704</v>
      </c>
      <c r="M87" s="61">
        <f t="shared" si="10"/>
        <v>0.73720074415330672</v>
      </c>
      <c r="N87" s="61">
        <f t="shared" si="11"/>
        <v>0.27309542594295122</v>
      </c>
    </row>
    <row r="88" spans="1:14" ht="15.95" customHeight="1" x14ac:dyDescent="0.2">
      <c r="A88" s="98"/>
      <c r="B88" s="52" t="s">
        <v>119</v>
      </c>
      <c r="C88" s="48">
        <v>9397306.2100000009</v>
      </c>
      <c r="D88" s="48">
        <v>0</v>
      </c>
      <c r="E88" s="47">
        <v>25</v>
      </c>
      <c r="F88" s="63">
        <f t="shared" si="6"/>
        <v>9397306.2100000009</v>
      </c>
      <c r="G88" s="48">
        <v>11353892.83</v>
      </c>
      <c r="H88" s="48">
        <v>0</v>
      </c>
      <c r="I88" s="82">
        <v>25</v>
      </c>
      <c r="J88" s="63">
        <f t="shared" si="7"/>
        <v>11353892.83</v>
      </c>
      <c r="K88" s="48">
        <f t="shared" si="8"/>
        <v>1956586.6199999992</v>
      </c>
      <c r="L88" s="94">
        <f t="shared" si="9"/>
        <v>20.820717940615015</v>
      </c>
      <c r="M88" s="61">
        <f t="shared" si="10"/>
        <v>0.21159605149414898</v>
      </c>
      <c r="N88" s="61">
        <f t="shared" si="11"/>
        <v>0.20138355670941926</v>
      </c>
    </row>
    <row r="89" spans="1:14" ht="15.95" customHeight="1" x14ac:dyDescent="0.2">
      <c r="A89" s="98"/>
      <c r="B89" s="52" t="s">
        <v>99</v>
      </c>
      <c r="C89" s="48">
        <v>9317470.120000001</v>
      </c>
      <c r="D89" s="48">
        <v>0</v>
      </c>
      <c r="E89" s="47">
        <v>26</v>
      </c>
      <c r="F89" s="63">
        <f t="shared" si="6"/>
        <v>9317470.120000001</v>
      </c>
      <c r="G89" s="48">
        <v>9751353.1599999983</v>
      </c>
      <c r="H89" s="48">
        <v>0</v>
      </c>
      <c r="I89" s="82">
        <v>26</v>
      </c>
      <c r="J89" s="63">
        <f t="shared" si="7"/>
        <v>9751353.1599999983</v>
      </c>
      <c r="K89" s="48">
        <f t="shared" si="8"/>
        <v>433883.03999999724</v>
      </c>
      <c r="L89" s="94">
        <f t="shared" si="9"/>
        <v>4.6566614586578057</v>
      </c>
      <c r="M89" s="61">
        <f t="shared" si="10"/>
        <v>0.20979840852783219</v>
      </c>
      <c r="N89" s="61">
        <f t="shared" si="11"/>
        <v>0.17295937274497195</v>
      </c>
    </row>
    <row r="90" spans="1:14" ht="15.95" customHeight="1" x14ac:dyDescent="0.2">
      <c r="A90" s="98"/>
      <c r="B90" s="52" t="s">
        <v>82</v>
      </c>
      <c r="C90" s="48">
        <v>6098815.4400000004</v>
      </c>
      <c r="D90" s="48">
        <v>0</v>
      </c>
      <c r="E90" s="47">
        <v>28</v>
      </c>
      <c r="F90" s="63">
        <f t="shared" si="6"/>
        <v>6098815.4400000004</v>
      </c>
      <c r="G90" s="48">
        <v>7620102.1200000001</v>
      </c>
      <c r="H90" s="48">
        <v>0</v>
      </c>
      <c r="I90" s="82">
        <v>27</v>
      </c>
      <c r="J90" s="63">
        <f t="shared" si="7"/>
        <v>7620102.1200000001</v>
      </c>
      <c r="K90" s="48">
        <f t="shared" si="8"/>
        <v>1521286.6799999997</v>
      </c>
      <c r="L90" s="94">
        <f t="shared" si="9"/>
        <v>24.943969775219163</v>
      </c>
      <c r="M90" s="61">
        <f t="shared" si="10"/>
        <v>0.13732502028318505</v>
      </c>
      <c r="N90" s="61">
        <f t="shared" si="11"/>
        <v>0.13515745571949228</v>
      </c>
    </row>
    <row r="91" spans="1:14" ht="15.95" customHeight="1" x14ac:dyDescent="0.2">
      <c r="A91" s="98"/>
      <c r="B91" s="52" t="s">
        <v>93</v>
      </c>
      <c r="C91" s="48">
        <v>7874469.54</v>
      </c>
      <c r="D91" s="48">
        <v>0</v>
      </c>
      <c r="E91" s="47">
        <v>27</v>
      </c>
      <c r="F91" s="63">
        <f t="shared" si="6"/>
        <v>7874469.54</v>
      </c>
      <c r="G91" s="48">
        <v>7589631.6199999992</v>
      </c>
      <c r="H91" s="48">
        <v>6301.67</v>
      </c>
      <c r="I91" s="82">
        <v>28</v>
      </c>
      <c r="J91" s="63">
        <f t="shared" si="7"/>
        <v>7595933.2899999991</v>
      </c>
      <c r="K91" s="48">
        <f t="shared" si="8"/>
        <v>-278536.25000000093</v>
      </c>
      <c r="L91" s="94">
        <f t="shared" si="9"/>
        <v>-3.5372065201994665</v>
      </c>
      <c r="M91" s="61">
        <f t="shared" si="10"/>
        <v>0.17730683932613359</v>
      </c>
      <c r="N91" s="61">
        <f t="shared" si="11"/>
        <v>0.1347287741192886</v>
      </c>
    </row>
    <row r="92" spans="1:14" ht="15.95" customHeight="1" x14ac:dyDescent="0.2">
      <c r="A92" s="98"/>
      <c r="B92" s="52" t="s">
        <v>124</v>
      </c>
      <c r="C92" s="48">
        <v>30743</v>
      </c>
      <c r="D92" s="48">
        <v>0</v>
      </c>
      <c r="E92" s="47">
        <v>30</v>
      </c>
      <c r="F92" s="63">
        <f t="shared" si="6"/>
        <v>30743</v>
      </c>
      <c r="G92" s="48">
        <v>4704790.4000000004</v>
      </c>
      <c r="H92" s="48">
        <v>0</v>
      </c>
      <c r="I92" s="82">
        <v>29</v>
      </c>
      <c r="J92" s="63">
        <f t="shared" si="7"/>
        <v>4704790.4000000004</v>
      </c>
      <c r="K92" s="48">
        <f t="shared" si="8"/>
        <v>4674047.4000000004</v>
      </c>
      <c r="L92" s="94">
        <f t="shared" si="9"/>
        <v>15203.615131899945</v>
      </c>
      <c r="M92" s="61">
        <f t="shared" si="10"/>
        <v>6.9223001418878118E-4</v>
      </c>
      <c r="N92" s="61">
        <f t="shared" si="11"/>
        <v>8.3448684826482683E-2</v>
      </c>
    </row>
    <row r="93" spans="1:14" ht="15.95" customHeight="1" x14ac:dyDescent="0.2">
      <c r="A93" s="98"/>
      <c r="B93" s="52" t="s">
        <v>84</v>
      </c>
      <c r="C93" s="48">
        <v>14456592.049999999</v>
      </c>
      <c r="D93" s="48">
        <v>0</v>
      </c>
      <c r="E93" s="47">
        <v>23</v>
      </c>
      <c r="F93" s="63">
        <f t="shared" si="6"/>
        <v>14456592.049999999</v>
      </c>
      <c r="G93" s="48">
        <v>0</v>
      </c>
      <c r="H93" s="48">
        <v>0</v>
      </c>
      <c r="I93" s="82">
        <v>30</v>
      </c>
      <c r="J93" s="63">
        <f t="shared" si="7"/>
        <v>0</v>
      </c>
      <c r="K93" s="48">
        <f t="shared" si="8"/>
        <v>-14456592.049999999</v>
      </c>
      <c r="L93" s="94">
        <f t="shared" si="9"/>
        <v>-100</v>
      </c>
      <c r="M93" s="61">
        <f t="shared" si="10"/>
        <v>0.325514325859315</v>
      </c>
      <c r="N93" s="61">
        <f t="shared" si="11"/>
        <v>0</v>
      </c>
    </row>
    <row r="94" spans="1:14" ht="15.95" customHeight="1" x14ac:dyDescent="0.2">
      <c r="A94" s="98"/>
      <c r="B94" s="52" t="s">
        <v>89</v>
      </c>
      <c r="C94" s="48">
        <v>0</v>
      </c>
      <c r="D94" s="48">
        <v>0</v>
      </c>
      <c r="E94" s="47">
        <v>31</v>
      </c>
      <c r="F94" s="63">
        <f t="shared" si="6"/>
        <v>0</v>
      </c>
      <c r="G94" s="48">
        <v>0</v>
      </c>
      <c r="H94" s="48">
        <v>0</v>
      </c>
      <c r="I94" s="82">
        <v>31</v>
      </c>
      <c r="J94" s="63">
        <f t="shared" si="7"/>
        <v>0</v>
      </c>
      <c r="K94" s="48">
        <f t="shared" si="8"/>
        <v>0</v>
      </c>
      <c r="L94" s="94" t="e">
        <f t="shared" si="9"/>
        <v>#DIV/0!</v>
      </c>
      <c r="M94" s="61">
        <f t="shared" si="10"/>
        <v>0</v>
      </c>
      <c r="N94" s="61">
        <f t="shared" si="11"/>
        <v>0</v>
      </c>
    </row>
    <row r="95" spans="1:14" ht="15.95" customHeight="1" x14ac:dyDescent="0.2">
      <c r="A95" s="98"/>
      <c r="B95" s="52" t="s">
        <v>85</v>
      </c>
      <c r="C95" s="48">
        <v>0</v>
      </c>
      <c r="D95" s="48">
        <v>0</v>
      </c>
      <c r="E95" s="47">
        <v>32</v>
      </c>
      <c r="F95" s="63">
        <f t="shared" si="6"/>
        <v>0</v>
      </c>
      <c r="G95" s="48">
        <v>0</v>
      </c>
      <c r="H95" s="48">
        <v>0</v>
      </c>
      <c r="I95" s="82">
        <v>32</v>
      </c>
      <c r="J95" s="63">
        <f t="shared" si="7"/>
        <v>0</v>
      </c>
      <c r="K95" s="48">
        <f t="shared" si="8"/>
        <v>0</v>
      </c>
      <c r="L95" s="94" t="e">
        <f t="shared" si="9"/>
        <v>#DIV/0!</v>
      </c>
      <c r="M95" s="61">
        <f t="shared" si="10"/>
        <v>0</v>
      </c>
      <c r="N95" s="61">
        <f t="shared" si="11"/>
        <v>0</v>
      </c>
    </row>
    <row r="96" spans="1:14" ht="15.95" customHeight="1" x14ac:dyDescent="0.2">
      <c r="A96" s="98"/>
      <c r="B96" s="52" t="s">
        <v>107</v>
      </c>
      <c r="C96" s="48">
        <v>0</v>
      </c>
      <c r="D96" s="48">
        <v>0</v>
      </c>
      <c r="E96" s="47">
        <v>33</v>
      </c>
      <c r="F96" s="63">
        <f t="shared" si="6"/>
        <v>0</v>
      </c>
      <c r="G96" s="48">
        <v>0</v>
      </c>
      <c r="H96" s="48">
        <v>0</v>
      </c>
      <c r="I96" s="82">
        <v>33</v>
      </c>
      <c r="J96" s="63">
        <f t="shared" si="7"/>
        <v>0</v>
      </c>
      <c r="K96" s="48">
        <f t="shared" si="8"/>
        <v>0</v>
      </c>
      <c r="L96" s="94" t="e">
        <f t="shared" si="9"/>
        <v>#DIV/0!</v>
      </c>
      <c r="M96" s="61">
        <f t="shared" si="10"/>
        <v>0</v>
      </c>
      <c r="N96" s="61">
        <f t="shared" si="11"/>
        <v>0</v>
      </c>
    </row>
    <row r="97" spans="1:14" ht="15.95" customHeight="1" x14ac:dyDescent="0.2">
      <c r="A97" s="98"/>
      <c r="B97" s="52" t="s">
        <v>105</v>
      </c>
      <c r="C97" s="48">
        <v>0</v>
      </c>
      <c r="D97" s="48">
        <v>0</v>
      </c>
      <c r="E97" s="47">
        <v>34</v>
      </c>
      <c r="F97" s="63">
        <f t="shared" si="6"/>
        <v>0</v>
      </c>
      <c r="G97" s="48">
        <v>0</v>
      </c>
      <c r="H97" s="48">
        <v>0</v>
      </c>
      <c r="I97" s="82">
        <v>34</v>
      </c>
      <c r="J97" s="63">
        <f t="shared" si="7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customHeight="1" x14ac:dyDescent="0.2">
      <c r="A98" s="98"/>
      <c r="B98" s="52" t="s">
        <v>103</v>
      </c>
      <c r="C98" s="48">
        <v>0</v>
      </c>
      <c r="D98" s="48">
        <v>0</v>
      </c>
      <c r="E98" s="47">
        <v>35</v>
      </c>
      <c r="F98" s="63">
        <f t="shared" si="6"/>
        <v>0</v>
      </c>
      <c r="G98" s="48">
        <v>0</v>
      </c>
      <c r="H98" s="48">
        <v>0</v>
      </c>
      <c r="I98" s="82">
        <v>35</v>
      </c>
      <c r="J98" s="63">
        <f t="shared" si="7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customHeight="1" x14ac:dyDescent="0.2">
      <c r="A99" s="98"/>
      <c r="B99" s="52" t="s">
        <v>121</v>
      </c>
      <c r="C99" s="48">
        <v>0</v>
      </c>
      <c r="D99" s="48">
        <v>0</v>
      </c>
      <c r="E99" s="47">
        <v>36</v>
      </c>
      <c r="F99" s="63">
        <f t="shared" si="6"/>
        <v>0</v>
      </c>
      <c r="G99" s="48">
        <v>0</v>
      </c>
      <c r="H99" s="48">
        <v>0</v>
      </c>
      <c r="I99" s="82">
        <v>36</v>
      </c>
      <c r="J99" s="63">
        <f t="shared" si="7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customHeight="1" x14ac:dyDescent="0.2">
      <c r="A100" s="98"/>
      <c r="B100" s="52" t="s">
        <v>88</v>
      </c>
      <c r="C100" s="48">
        <v>0</v>
      </c>
      <c r="D100" s="48">
        <v>0</v>
      </c>
      <c r="E100" s="47">
        <v>37</v>
      </c>
      <c r="F100" s="63">
        <f t="shared" si="6"/>
        <v>0</v>
      </c>
      <c r="G100" s="48">
        <v>0</v>
      </c>
      <c r="H100" s="48">
        <v>0</v>
      </c>
      <c r="I100" s="82">
        <v>37</v>
      </c>
      <c r="J100" s="63">
        <f t="shared" si="7"/>
        <v>0</v>
      </c>
      <c r="K100" s="48">
        <f t="shared" si="8"/>
        <v>0</v>
      </c>
      <c r="L100" s="94" t="e">
        <f t="shared" si="9"/>
        <v>#DIV/0!</v>
      </c>
      <c r="M100" s="61">
        <f t="shared" si="10"/>
        <v>0</v>
      </c>
      <c r="N100" s="61">
        <f t="shared" si="11"/>
        <v>0</v>
      </c>
    </row>
    <row r="101" spans="1:14" ht="15.95" customHeight="1" x14ac:dyDescent="0.2">
      <c r="A101" s="98"/>
      <c r="B101" s="52" t="s">
        <v>106</v>
      </c>
      <c r="C101" s="48">
        <v>0</v>
      </c>
      <c r="D101" s="48">
        <v>0</v>
      </c>
      <c r="E101" s="47">
        <v>38</v>
      </c>
      <c r="F101" s="63">
        <f t="shared" si="6"/>
        <v>0</v>
      </c>
      <c r="G101" s="48">
        <v>0</v>
      </c>
      <c r="H101" s="48">
        <v>0</v>
      </c>
      <c r="I101" s="82">
        <v>38</v>
      </c>
      <c r="J101" s="63">
        <f t="shared" si="7"/>
        <v>0</v>
      </c>
      <c r="K101" s="48">
        <f>J101-F101</f>
        <v>0</v>
      </c>
      <c r="L101" s="94" t="e">
        <f>K101/F101*100</f>
        <v>#DIV/0!</v>
      </c>
      <c r="M101" s="61">
        <f>(F101/$F$102*100)</f>
        <v>0</v>
      </c>
      <c r="N101" s="61">
        <f>(J101/$J$102*100)</f>
        <v>0</v>
      </c>
    </row>
    <row r="102" spans="1:14" ht="20.25" customHeight="1" x14ac:dyDescent="0.2">
      <c r="A102" s="12"/>
      <c r="B102" s="55" t="s">
        <v>21</v>
      </c>
      <c r="C102" s="66">
        <f>SUM(C64:C101)</f>
        <v>2950444686.420001</v>
      </c>
      <c r="D102" s="66">
        <f>SUM(D64:D101)</f>
        <v>1490709174.2699995</v>
      </c>
      <c r="E102" s="66"/>
      <c r="F102" s="66">
        <f>SUM(F64:F101)</f>
        <v>4441153860.6900015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5637944336.4299994</v>
      </c>
      <c r="K102" s="66">
        <f>J102-F102</f>
        <v>1196790475.7399979</v>
      </c>
      <c r="L102" s="95">
        <f>K102/F102*100</f>
        <v>26.947737306134627</v>
      </c>
      <c r="M102" s="67">
        <f>SUM(M64:M101)</f>
        <v>99.999999999999986</v>
      </c>
      <c r="N102" s="67">
        <f>SUM(N64:N101)</f>
        <v>99.999999999999986</v>
      </c>
    </row>
    <row r="103" spans="1:14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3" t="s">
        <v>42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</row>
    <row r="109" spans="1:14" hidden="1" x14ac:dyDescent="0.2">
      <c r="A109" s="184" t="s">
        <v>59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</row>
    <row r="110" spans="1:14" hidden="1" x14ac:dyDescent="0.2">
      <c r="A110" s="186" t="s">
        <v>147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</row>
    <row r="111" spans="1:14" hidden="1" x14ac:dyDescent="0.2">
      <c r="A111" s="184" t="s">
        <v>114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7" t="s">
        <v>33</v>
      </c>
      <c r="C113" s="187" t="s">
        <v>122</v>
      </c>
      <c r="D113" s="187"/>
      <c r="E113" s="187" t="s">
        <v>52</v>
      </c>
      <c r="F113" s="187"/>
      <c r="G113" s="187" t="s">
        <v>158</v>
      </c>
      <c r="H113" s="187"/>
      <c r="I113" s="187"/>
      <c r="J113" s="187"/>
      <c r="K113" s="187" t="s">
        <v>29</v>
      </c>
      <c r="L113" s="187"/>
      <c r="M113" s="187" t="s">
        <v>62</v>
      </c>
      <c r="N113" s="187"/>
    </row>
    <row r="114" spans="1:14" ht="31.5" hidden="1" customHeight="1" x14ac:dyDescent="0.2">
      <c r="A114" s="96"/>
      <c r="B114" s="187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91</v>
      </c>
      <c r="C115" s="48"/>
      <c r="D115" s="48"/>
      <c r="E115" s="82"/>
      <c r="F115" s="63">
        <f t="shared" ref="F115:F122" si="12">(C115+D115)</f>
        <v>0</v>
      </c>
      <c r="G115" s="48">
        <f>'PNC, Exon. &amp; no Exon.'!B127</f>
        <v>0</v>
      </c>
      <c r="H115" s="48">
        <f>'PNC, Exon. &amp; no Exon.'!C127</f>
        <v>0</v>
      </c>
      <c r="I115" s="82"/>
      <c r="J115" s="63">
        <f>(G115+H115)</f>
        <v>0</v>
      </c>
      <c r="K115" s="48">
        <f>J115-F115</f>
        <v>0</v>
      </c>
      <c r="L115" s="94" t="e">
        <f>K115/F115*100</f>
        <v>#DIV/0!</v>
      </c>
      <c r="M115" s="61" t="e">
        <f t="shared" ref="M115:M152" si="13">(F115/$F$153*100)</f>
        <v>#DIV/0!</v>
      </c>
      <c r="N115" s="61" t="e">
        <f t="shared" ref="N115:N152" si="14">(J115/$J$153*100)</f>
        <v>#DIV/0!</v>
      </c>
    </row>
    <row r="116" spans="1:14" ht="15.95" hidden="1" customHeight="1" x14ac:dyDescent="0.2">
      <c r="A116" s="11"/>
      <c r="B116" s="52" t="s">
        <v>123</v>
      </c>
      <c r="C116" s="48"/>
      <c r="D116" s="48"/>
      <c r="E116" s="82"/>
      <c r="F116" s="63">
        <f t="shared" si="12"/>
        <v>0</v>
      </c>
      <c r="G116" s="48">
        <f>'PNC, Exon. &amp; no Exon.'!B128</f>
        <v>0</v>
      </c>
      <c r="H116" s="48">
        <f>'PNC, Exon. &amp; no Exon.'!C128</f>
        <v>0</v>
      </c>
      <c r="I116" s="82"/>
      <c r="J116" s="63">
        <f>(G116+H116)</f>
        <v>0</v>
      </c>
      <c r="K116" s="48">
        <f t="shared" ref="K116:K151" si="15">J116-F116</f>
        <v>0</v>
      </c>
      <c r="L116" s="94" t="e">
        <f t="shared" ref="L116:L151" si="16">K116/F116*100</f>
        <v>#DIV/0!</v>
      </c>
      <c r="M116" s="61" t="e">
        <f t="shared" si="13"/>
        <v>#DIV/0!</v>
      </c>
      <c r="N116" s="61" t="e">
        <f t="shared" si="14"/>
        <v>#DIV/0!</v>
      </c>
    </row>
    <row r="117" spans="1:14" ht="15.95" hidden="1" customHeight="1" x14ac:dyDescent="0.2">
      <c r="A117" s="11"/>
      <c r="B117" s="52" t="s">
        <v>100</v>
      </c>
      <c r="C117" s="48"/>
      <c r="D117" s="48"/>
      <c r="E117" s="82"/>
      <c r="F117" s="63">
        <f t="shared" si="12"/>
        <v>0</v>
      </c>
      <c r="G117" s="48">
        <f>'PNC, Exon. &amp; no Exon.'!B129</f>
        <v>0</v>
      </c>
      <c r="H117" s="48">
        <f>'PNC, Exon. &amp; no Exon.'!C129</f>
        <v>0</v>
      </c>
      <c r="I117" s="82"/>
      <c r="J117" s="63">
        <f t="shared" ref="J117:J146" si="17">(G117+H117)</f>
        <v>0</v>
      </c>
      <c r="K117" s="48">
        <f t="shared" si="15"/>
        <v>0</v>
      </c>
      <c r="L117" s="94" t="e">
        <f t="shared" si="16"/>
        <v>#DIV/0!</v>
      </c>
      <c r="M117" s="61" t="e">
        <f t="shared" si="13"/>
        <v>#DIV/0!</v>
      </c>
      <c r="N117" s="61" t="e">
        <f t="shared" si="14"/>
        <v>#DIV/0!</v>
      </c>
    </row>
    <row r="118" spans="1:14" ht="15.95" hidden="1" customHeight="1" x14ac:dyDescent="0.2">
      <c r="A118" s="11"/>
      <c r="B118" s="52" t="s">
        <v>97</v>
      </c>
      <c r="C118" s="48"/>
      <c r="D118" s="48"/>
      <c r="E118" s="82"/>
      <c r="F118" s="63">
        <f t="shared" si="12"/>
        <v>0</v>
      </c>
      <c r="G118" s="48">
        <f>'PNC, Exon. &amp; no Exon.'!B130</f>
        <v>0</v>
      </c>
      <c r="H118" s="48">
        <f>'PNC, Exon. &amp; no Exon.'!C130</f>
        <v>0</v>
      </c>
      <c r="I118" s="82"/>
      <c r="J118" s="63">
        <f t="shared" si="17"/>
        <v>0</v>
      </c>
      <c r="K118" s="48">
        <f t="shared" si="15"/>
        <v>0</v>
      </c>
      <c r="L118" s="94" t="e">
        <f t="shared" si="16"/>
        <v>#DIV/0!</v>
      </c>
      <c r="M118" s="61" t="e">
        <f t="shared" si="13"/>
        <v>#DIV/0!</v>
      </c>
      <c r="N118" s="61" t="e">
        <f t="shared" si="14"/>
        <v>#DIV/0!</v>
      </c>
    </row>
    <row r="119" spans="1:14" ht="15.95" hidden="1" customHeight="1" x14ac:dyDescent="0.2">
      <c r="A119" s="11"/>
      <c r="B119" s="52" t="s">
        <v>92</v>
      </c>
      <c r="C119" s="48"/>
      <c r="D119" s="48"/>
      <c r="E119" s="82"/>
      <c r="F119" s="63">
        <f t="shared" si="12"/>
        <v>0</v>
      </c>
      <c r="G119" s="48">
        <f>'PNC, Exon. &amp; no Exon.'!B131</f>
        <v>0</v>
      </c>
      <c r="H119" s="48">
        <f>'PNC, Exon. &amp; no Exon.'!C131</f>
        <v>0</v>
      </c>
      <c r="I119" s="82"/>
      <c r="J119" s="63">
        <f t="shared" si="17"/>
        <v>0</v>
      </c>
      <c r="K119" s="48">
        <f t="shared" si="15"/>
        <v>0</v>
      </c>
      <c r="L119" s="94" t="e">
        <f t="shared" si="16"/>
        <v>#DIV/0!</v>
      </c>
      <c r="M119" s="61" t="e">
        <f t="shared" si="13"/>
        <v>#DIV/0!</v>
      </c>
      <c r="N119" s="61" t="e">
        <f t="shared" si="14"/>
        <v>#DIV/0!</v>
      </c>
    </row>
    <row r="120" spans="1:14" ht="15.95" hidden="1" customHeight="1" x14ac:dyDescent="0.2">
      <c r="A120" s="11"/>
      <c r="B120" s="52" t="s">
        <v>89</v>
      </c>
      <c r="C120" s="48"/>
      <c r="D120" s="48"/>
      <c r="E120" s="82"/>
      <c r="F120" s="63">
        <f t="shared" si="12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7"/>
        <v>0</v>
      </c>
      <c r="K120" s="48">
        <f t="shared" si="15"/>
        <v>0</v>
      </c>
      <c r="L120" s="94" t="e">
        <f t="shared" si="16"/>
        <v>#DIV/0!</v>
      </c>
      <c r="M120" s="61" t="e">
        <f t="shared" si="13"/>
        <v>#DIV/0!</v>
      </c>
      <c r="N120" s="61" t="e">
        <f t="shared" si="14"/>
        <v>#DIV/0!</v>
      </c>
    </row>
    <row r="121" spans="1:14" ht="15.95" hidden="1" customHeight="1" x14ac:dyDescent="0.2">
      <c r="A121" s="11"/>
      <c r="B121" s="52" t="s">
        <v>94</v>
      </c>
      <c r="C121" s="48"/>
      <c r="D121" s="48"/>
      <c r="E121" s="82"/>
      <c r="F121" s="63">
        <f t="shared" si="12"/>
        <v>0</v>
      </c>
      <c r="G121" s="48">
        <f>'PNC, Exon. &amp; no Exon.'!B133</f>
        <v>0</v>
      </c>
      <c r="H121" s="48">
        <f>'PNC, Exon. &amp; no Exon.'!C133</f>
        <v>0</v>
      </c>
      <c r="I121" s="82"/>
      <c r="J121" s="63">
        <f t="shared" si="17"/>
        <v>0</v>
      </c>
      <c r="K121" s="48">
        <f t="shared" si="15"/>
        <v>0</v>
      </c>
      <c r="L121" s="94" t="e">
        <f t="shared" si="16"/>
        <v>#DIV/0!</v>
      </c>
      <c r="M121" s="61" t="e">
        <f t="shared" si="13"/>
        <v>#DIV/0!</v>
      </c>
      <c r="N121" s="61" t="e">
        <f t="shared" si="14"/>
        <v>#DIV/0!</v>
      </c>
    </row>
    <row r="122" spans="1:14" ht="15.95" hidden="1" customHeight="1" x14ac:dyDescent="0.2">
      <c r="A122" s="11"/>
      <c r="B122" s="52" t="s">
        <v>90</v>
      </c>
      <c r="C122" s="48"/>
      <c r="D122" s="48"/>
      <c r="E122" s="82"/>
      <c r="F122" s="63">
        <f t="shared" si="12"/>
        <v>0</v>
      </c>
      <c r="G122" s="48">
        <f>'PNC, Exon. &amp; no Exon.'!B134</f>
        <v>0</v>
      </c>
      <c r="H122" s="48">
        <f>'PNC, Exon. &amp; no Exon.'!C134</f>
        <v>0</v>
      </c>
      <c r="I122" s="82"/>
      <c r="J122" s="63">
        <f t="shared" si="17"/>
        <v>0</v>
      </c>
      <c r="K122" s="48">
        <f t="shared" si="15"/>
        <v>0</v>
      </c>
      <c r="L122" s="94" t="e">
        <f t="shared" si="16"/>
        <v>#DIV/0!</v>
      </c>
      <c r="M122" s="61" t="e">
        <f t="shared" si="13"/>
        <v>#DIV/0!</v>
      </c>
      <c r="N122" s="61" t="e">
        <f t="shared" si="14"/>
        <v>#DIV/0!</v>
      </c>
    </row>
    <row r="123" spans="1:14" ht="15.95" hidden="1" customHeight="1" x14ac:dyDescent="0.2">
      <c r="A123" s="11"/>
      <c r="B123" s="52" t="s">
        <v>78</v>
      </c>
      <c r="C123" s="48"/>
      <c r="D123" s="48"/>
      <c r="E123" s="82"/>
      <c r="F123" s="63">
        <f t="shared" ref="F123:F151" si="18">(C123+D123)</f>
        <v>0</v>
      </c>
      <c r="G123" s="48">
        <f>'PNC, Exon. &amp; no Exon.'!B135</f>
        <v>0</v>
      </c>
      <c r="H123" s="48">
        <f>'PNC, Exon. &amp; no Exon.'!C135</f>
        <v>0</v>
      </c>
      <c r="I123" s="82"/>
      <c r="J123" s="63">
        <f t="shared" si="17"/>
        <v>0</v>
      </c>
      <c r="K123" s="48">
        <f t="shared" si="15"/>
        <v>0</v>
      </c>
      <c r="L123" s="94" t="e">
        <f t="shared" si="16"/>
        <v>#DIV/0!</v>
      </c>
      <c r="M123" s="61" t="e">
        <f t="shared" si="13"/>
        <v>#DIV/0!</v>
      </c>
      <c r="N123" s="61" t="e">
        <f t="shared" si="14"/>
        <v>#DIV/0!</v>
      </c>
    </row>
    <row r="124" spans="1:14" ht="15.95" hidden="1" customHeight="1" x14ac:dyDescent="0.2">
      <c r="A124" s="11"/>
      <c r="B124" s="52" t="s">
        <v>96</v>
      </c>
      <c r="C124" s="48"/>
      <c r="D124" s="48"/>
      <c r="E124" s="84"/>
      <c r="F124" s="63">
        <f t="shared" si="18"/>
        <v>0</v>
      </c>
      <c r="G124" s="48">
        <f>'PNC, Exon. &amp; no Exon.'!B136</f>
        <v>0</v>
      </c>
      <c r="H124" s="48">
        <f>'PNC, Exon. &amp; no Exon.'!C136</f>
        <v>0</v>
      </c>
      <c r="I124" s="82"/>
      <c r="J124" s="63">
        <f t="shared" si="17"/>
        <v>0</v>
      </c>
      <c r="K124" s="48">
        <f t="shared" si="15"/>
        <v>0</v>
      </c>
      <c r="L124" s="94" t="e">
        <f t="shared" si="16"/>
        <v>#DIV/0!</v>
      </c>
      <c r="M124" s="61" t="e">
        <f t="shared" si="13"/>
        <v>#DIV/0!</v>
      </c>
      <c r="N124" s="61" t="e">
        <f t="shared" si="14"/>
        <v>#DIV/0!</v>
      </c>
    </row>
    <row r="125" spans="1:14" ht="15.95" hidden="1" customHeight="1" x14ac:dyDescent="0.2">
      <c r="A125" s="11"/>
      <c r="B125" s="52" t="s">
        <v>99</v>
      </c>
      <c r="C125" s="48"/>
      <c r="D125" s="48"/>
      <c r="E125" s="82"/>
      <c r="F125" s="63">
        <f>(C125+D125)</f>
        <v>0</v>
      </c>
      <c r="G125" s="48">
        <f>'PNC, Exon. &amp; no Exon.'!B137</f>
        <v>0</v>
      </c>
      <c r="H125" s="48">
        <f>'PNC, Exon. &amp; no Exon.'!C137</f>
        <v>0</v>
      </c>
      <c r="I125" s="82"/>
      <c r="J125" s="63">
        <f>(G125+H125)</f>
        <v>0</v>
      </c>
      <c r="K125" s="48">
        <f t="shared" si="15"/>
        <v>0</v>
      </c>
      <c r="L125" s="94" t="e">
        <f t="shared" si="16"/>
        <v>#DIV/0!</v>
      </c>
      <c r="M125" s="61" t="e">
        <f t="shared" si="13"/>
        <v>#DIV/0!</v>
      </c>
      <c r="N125" s="61" t="e">
        <f t="shared" si="14"/>
        <v>#DIV/0!</v>
      </c>
    </row>
    <row r="126" spans="1:14" ht="15.95" hidden="1" customHeight="1" x14ac:dyDescent="0.2">
      <c r="A126" s="11"/>
      <c r="B126" s="52" t="s">
        <v>83</v>
      </c>
      <c r="C126" s="48"/>
      <c r="D126" s="48"/>
      <c r="E126" s="84"/>
      <c r="F126" s="63">
        <f t="shared" si="18"/>
        <v>0</v>
      </c>
      <c r="G126" s="48">
        <f>'PNC, Exon. &amp; no Exon.'!B138</f>
        <v>0</v>
      </c>
      <c r="H126" s="48">
        <f>'PNC, Exon. &amp; no Exon.'!C138</f>
        <v>0</v>
      </c>
      <c r="I126" s="82"/>
      <c r="J126" s="63">
        <f t="shared" si="17"/>
        <v>0</v>
      </c>
      <c r="K126" s="48">
        <f t="shared" si="15"/>
        <v>0</v>
      </c>
      <c r="L126" s="94" t="e">
        <f t="shared" si="16"/>
        <v>#DIV/0!</v>
      </c>
      <c r="M126" s="61" t="e">
        <f t="shared" si="13"/>
        <v>#DIV/0!</v>
      </c>
      <c r="N126" s="61" t="e">
        <f t="shared" si="14"/>
        <v>#DIV/0!</v>
      </c>
    </row>
    <row r="127" spans="1:14" ht="15.95" hidden="1" customHeight="1" x14ac:dyDescent="0.2">
      <c r="A127" s="11"/>
      <c r="B127" s="52" t="s">
        <v>85</v>
      </c>
      <c r="C127" s="48"/>
      <c r="D127" s="48"/>
      <c r="E127" s="82"/>
      <c r="F127" s="63">
        <f t="shared" si="18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7"/>
        <v>0</v>
      </c>
      <c r="K127" s="48">
        <f t="shared" si="15"/>
        <v>0</v>
      </c>
      <c r="L127" s="94" t="e">
        <f t="shared" si="16"/>
        <v>#DIV/0!</v>
      </c>
      <c r="M127" s="61" t="e">
        <f t="shared" si="13"/>
        <v>#DIV/0!</v>
      </c>
      <c r="N127" s="61" t="e">
        <f t="shared" si="14"/>
        <v>#DIV/0!</v>
      </c>
    </row>
    <row r="128" spans="1:14" ht="15.95" hidden="1" customHeight="1" x14ac:dyDescent="0.2">
      <c r="A128" s="11"/>
      <c r="B128" s="52" t="s">
        <v>81</v>
      </c>
      <c r="C128" s="48"/>
      <c r="D128" s="48"/>
      <c r="E128" s="84"/>
      <c r="F128" s="63">
        <f t="shared" si="18"/>
        <v>0</v>
      </c>
      <c r="G128" s="48">
        <f>'PNC, Exon. &amp; no Exon.'!B140</f>
        <v>0</v>
      </c>
      <c r="H128" s="48">
        <f>'PNC, Exon. &amp; no Exon.'!C140</f>
        <v>0</v>
      </c>
      <c r="I128" s="82"/>
      <c r="J128" s="63">
        <f t="shared" si="17"/>
        <v>0</v>
      </c>
      <c r="K128" s="48">
        <f t="shared" si="15"/>
        <v>0</v>
      </c>
      <c r="L128" s="94" t="e">
        <f t="shared" si="16"/>
        <v>#DIV/0!</v>
      </c>
      <c r="M128" s="61" t="e">
        <f t="shared" si="13"/>
        <v>#DIV/0!</v>
      </c>
      <c r="N128" s="61" t="e">
        <f t="shared" si="14"/>
        <v>#DIV/0!</v>
      </c>
    </row>
    <row r="129" spans="1:14" ht="15.95" hidden="1" customHeight="1" x14ac:dyDescent="0.2">
      <c r="A129" s="11"/>
      <c r="B129" s="52" t="s">
        <v>80</v>
      </c>
      <c r="C129" s="48"/>
      <c r="D129" s="48"/>
      <c r="E129" s="82"/>
      <c r="F129" s="63">
        <f t="shared" si="18"/>
        <v>0</v>
      </c>
      <c r="G129" s="48">
        <f>'PNC, Exon. &amp; no Exon.'!B141</f>
        <v>0</v>
      </c>
      <c r="H129" s="48">
        <f>'PNC, Exon. &amp; no Exon.'!C141</f>
        <v>0</v>
      </c>
      <c r="I129" s="82"/>
      <c r="J129" s="63">
        <f t="shared" si="17"/>
        <v>0</v>
      </c>
      <c r="K129" s="48">
        <f t="shared" si="15"/>
        <v>0</v>
      </c>
      <c r="L129" s="94" t="e">
        <f t="shared" si="16"/>
        <v>#DIV/0!</v>
      </c>
      <c r="M129" s="61" t="e">
        <f t="shared" si="13"/>
        <v>#DIV/0!</v>
      </c>
      <c r="N129" s="61" t="e">
        <f t="shared" si="14"/>
        <v>#DIV/0!</v>
      </c>
    </row>
    <row r="130" spans="1:14" ht="15.95" hidden="1" customHeight="1" x14ac:dyDescent="0.2">
      <c r="A130" s="11"/>
      <c r="B130" s="52" t="s">
        <v>108</v>
      </c>
      <c r="C130" s="48"/>
      <c r="D130" s="48"/>
      <c r="E130" s="82"/>
      <c r="F130" s="63">
        <f t="shared" si="18"/>
        <v>0</v>
      </c>
      <c r="G130" s="48">
        <f>'PNC, Exon. &amp; no Exon.'!B142</f>
        <v>0</v>
      </c>
      <c r="H130" s="48">
        <f>'PNC, Exon. &amp; no Exon.'!C142</f>
        <v>0</v>
      </c>
      <c r="I130" s="82"/>
      <c r="J130" s="63">
        <f t="shared" si="17"/>
        <v>0</v>
      </c>
      <c r="K130" s="48">
        <f t="shared" si="15"/>
        <v>0</v>
      </c>
      <c r="L130" s="94" t="e">
        <f t="shared" si="16"/>
        <v>#DIV/0!</v>
      </c>
      <c r="M130" s="61" t="e">
        <f t="shared" si="13"/>
        <v>#DIV/0!</v>
      </c>
      <c r="N130" s="61" t="e">
        <f t="shared" si="14"/>
        <v>#DIV/0!</v>
      </c>
    </row>
    <row r="131" spans="1:14" ht="15.95" hidden="1" customHeight="1" x14ac:dyDescent="0.2">
      <c r="A131" s="11"/>
      <c r="B131" s="52" t="s">
        <v>79</v>
      </c>
      <c r="C131" s="48"/>
      <c r="D131" s="48"/>
      <c r="E131" s="82"/>
      <c r="F131" s="63">
        <f t="shared" si="18"/>
        <v>0</v>
      </c>
      <c r="G131" s="48">
        <f>'PNC, Exon. &amp; no Exon.'!B143</f>
        <v>0</v>
      </c>
      <c r="H131" s="48">
        <f>'PNC, Exon. &amp; no Exon.'!C143</f>
        <v>0</v>
      </c>
      <c r="I131" s="82"/>
      <c r="J131" s="63">
        <f t="shared" si="17"/>
        <v>0</v>
      </c>
      <c r="K131" s="48">
        <f t="shared" si="15"/>
        <v>0</v>
      </c>
      <c r="L131" s="94" t="e">
        <f t="shared" si="16"/>
        <v>#DIV/0!</v>
      </c>
      <c r="M131" s="61" t="e">
        <f t="shared" si="13"/>
        <v>#DIV/0!</v>
      </c>
      <c r="N131" s="61" t="e">
        <f t="shared" si="14"/>
        <v>#DIV/0!</v>
      </c>
    </row>
    <row r="132" spans="1:14" ht="15.95" hidden="1" customHeight="1" x14ac:dyDescent="0.2">
      <c r="A132" s="11"/>
      <c r="B132" s="52" t="s">
        <v>84</v>
      </c>
      <c r="C132" s="48"/>
      <c r="D132" s="48"/>
      <c r="E132" s="82"/>
      <c r="F132" s="63">
        <f t="shared" si="18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7"/>
        <v>0</v>
      </c>
      <c r="K132" s="48">
        <f t="shared" si="15"/>
        <v>0</v>
      </c>
      <c r="L132" s="94" t="e">
        <f t="shared" si="16"/>
        <v>#DIV/0!</v>
      </c>
      <c r="M132" s="61" t="e">
        <f t="shared" si="13"/>
        <v>#DIV/0!</v>
      </c>
      <c r="N132" s="61" t="e">
        <f t="shared" si="14"/>
        <v>#DIV/0!</v>
      </c>
    </row>
    <row r="133" spans="1:14" ht="15.95" hidden="1" customHeight="1" x14ac:dyDescent="0.2">
      <c r="A133" s="11"/>
      <c r="B133" s="52" t="s">
        <v>101</v>
      </c>
      <c r="C133" s="48"/>
      <c r="D133" s="48"/>
      <c r="E133" s="82"/>
      <c r="F133" s="63">
        <f t="shared" si="18"/>
        <v>0</v>
      </c>
      <c r="G133" s="48">
        <f>'PNC, Exon. &amp; no Exon.'!B145</f>
        <v>0</v>
      </c>
      <c r="H133" s="48">
        <f>'PNC, Exon. &amp; no Exon.'!C145</f>
        <v>0</v>
      </c>
      <c r="I133" s="82"/>
      <c r="J133" s="63">
        <f t="shared" si="17"/>
        <v>0</v>
      </c>
      <c r="K133" s="48">
        <f t="shared" si="15"/>
        <v>0</v>
      </c>
      <c r="L133" s="94" t="e">
        <f t="shared" si="16"/>
        <v>#DIV/0!</v>
      </c>
      <c r="M133" s="61" t="e">
        <f t="shared" si="13"/>
        <v>#DIV/0!</v>
      </c>
      <c r="N133" s="61" t="e">
        <f t="shared" si="14"/>
        <v>#DIV/0!</v>
      </c>
    </row>
    <row r="134" spans="1:14" ht="15.95" hidden="1" customHeight="1" x14ac:dyDescent="0.2">
      <c r="A134" s="11"/>
      <c r="B134" s="52" t="s">
        <v>93</v>
      </c>
      <c r="C134" s="48"/>
      <c r="D134" s="48"/>
      <c r="E134" s="84"/>
      <c r="F134" s="63">
        <f t="shared" si="18"/>
        <v>0</v>
      </c>
      <c r="G134" s="48">
        <f>'PNC, Exon. &amp; no Exon.'!B146</f>
        <v>0</v>
      </c>
      <c r="H134" s="48">
        <f>'PNC, Exon. &amp; no Exon.'!C146</f>
        <v>0</v>
      </c>
      <c r="I134" s="82"/>
      <c r="J134" s="63">
        <f t="shared" si="17"/>
        <v>0</v>
      </c>
      <c r="K134" s="48">
        <f t="shared" si="15"/>
        <v>0</v>
      </c>
      <c r="L134" s="94" t="e">
        <f t="shared" si="16"/>
        <v>#DIV/0!</v>
      </c>
      <c r="M134" s="61" t="e">
        <f t="shared" si="13"/>
        <v>#DIV/0!</v>
      </c>
      <c r="N134" s="61" t="e">
        <f t="shared" si="14"/>
        <v>#DIV/0!</v>
      </c>
    </row>
    <row r="135" spans="1:14" ht="15.95" hidden="1" customHeight="1" x14ac:dyDescent="0.2">
      <c r="A135" s="11"/>
      <c r="B135" s="52" t="s">
        <v>102</v>
      </c>
      <c r="C135" s="48"/>
      <c r="D135" s="48"/>
      <c r="E135" s="84"/>
      <c r="F135" s="63">
        <f t="shared" si="18"/>
        <v>0</v>
      </c>
      <c r="G135" s="48">
        <f>'PNC, Exon. &amp; no Exon.'!B147</f>
        <v>0</v>
      </c>
      <c r="H135" s="48">
        <f>'PNC, Exon. &amp; no Exon.'!C147</f>
        <v>0</v>
      </c>
      <c r="I135" s="82"/>
      <c r="J135" s="63">
        <f t="shared" si="17"/>
        <v>0</v>
      </c>
      <c r="K135" s="48">
        <f t="shared" si="15"/>
        <v>0</v>
      </c>
      <c r="L135" s="94" t="e">
        <f t="shared" si="16"/>
        <v>#DIV/0!</v>
      </c>
      <c r="M135" s="61" t="e">
        <f t="shared" si="13"/>
        <v>#DIV/0!</v>
      </c>
      <c r="N135" s="61" t="e">
        <f t="shared" si="14"/>
        <v>#DIV/0!</v>
      </c>
    </row>
    <row r="136" spans="1:14" ht="15.95" hidden="1" customHeight="1" x14ac:dyDescent="0.2">
      <c r="A136" s="11"/>
      <c r="B136" s="51" t="s">
        <v>116</v>
      </c>
      <c r="C136" s="48"/>
      <c r="D136" s="48"/>
      <c r="E136" s="84"/>
      <c r="F136" s="63">
        <f t="shared" si="18"/>
        <v>0</v>
      </c>
      <c r="G136" s="48">
        <f>'PNC, Exon. &amp; no Exon.'!B148</f>
        <v>0</v>
      </c>
      <c r="H136" s="48">
        <f>'PNC, Exon. &amp; no Exon.'!C148</f>
        <v>0</v>
      </c>
      <c r="I136" s="82"/>
      <c r="J136" s="63">
        <f t="shared" si="17"/>
        <v>0</v>
      </c>
      <c r="K136" s="48">
        <f t="shared" si="15"/>
        <v>0</v>
      </c>
      <c r="L136" s="94" t="e">
        <f t="shared" si="16"/>
        <v>#DIV/0!</v>
      </c>
      <c r="M136" s="61" t="e">
        <f t="shared" si="13"/>
        <v>#DIV/0!</v>
      </c>
      <c r="N136" s="61" t="e">
        <f t="shared" si="14"/>
        <v>#DIV/0!</v>
      </c>
    </row>
    <row r="137" spans="1:14" ht="15.95" hidden="1" customHeight="1" x14ac:dyDescent="0.2">
      <c r="A137" s="11"/>
      <c r="B137" s="52" t="s">
        <v>107</v>
      </c>
      <c r="C137" s="48"/>
      <c r="D137" s="48"/>
      <c r="E137" s="82"/>
      <c r="F137" s="63">
        <f t="shared" si="18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7"/>
        <v>0</v>
      </c>
      <c r="K137" s="48">
        <f t="shared" si="15"/>
        <v>0</v>
      </c>
      <c r="L137" s="94" t="e">
        <f t="shared" si="16"/>
        <v>#DIV/0!</v>
      </c>
      <c r="M137" s="61" t="e">
        <f t="shared" si="13"/>
        <v>#DIV/0!</v>
      </c>
      <c r="N137" s="61" t="e">
        <f t="shared" si="14"/>
        <v>#DIV/0!</v>
      </c>
    </row>
    <row r="138" spans="1:14" ht="15.95" hidden="1" customHeight="1" x14ac:dyDescent="0.2">
      <c r="A138" s="11"/>
      <c r="B138" s="52" t="s">
        <v>82</v>
      </c>
      <c r="C138" s="48"/>
      <c r="D138" s="48"/>
      <c r="E138" s="84"/>
      <c r="F138" s="63">
        <f t="shared" si="18"/>
        <v>0</v>
      </c>
      <c r="G138" s="48">
        <f>'PNC, Exon. &amp; no Exon.'!B150</f>
        <v>0</v>
      </c>
      <c r="H138" s="48">
        <f>'PNC, Exon. &amp; no Exon.'!C150</f>
        <v>0</v>
      </c>
      <c r="I138" s="82"/>
      <c r="J138" s="63">
        <f t="shared" si="17"/>
        <v>0</v>
      </c>
      <c r="K138" s="48">
        <f t="shared" si="15"/>
        <v>0</v>
      </c>
      <c r="L138" s="94" t="e">
        <f t="shared" si="16"/>
        <v>#DIV/0!</v>
      </c>
      <c r="M138" s="61" t="e">
        <f t="shared" si="13"/>
        <v>#DIV/0!</v>
      </c>
      <c r="N138" s="61" t="e">
        <f t="shared" si="14"/>
        <v>#DIV/0!</v>
      </c>
    </row>
    <row r="139" spans="1:14" ht="15.95" hidden="1" customHeight="1" x14ac:dyDescent="0.2">
      <c r="A139" s="11"/>
      <c r="B139" s="52" t="s">
        <v>105</v>
      </c>
      <c r="C139" s="48"/>
      <c r="D139" s="48"/>
      <c r="E139" s="82"/>
      <c r="F139" s="63">
        <f t="shared" si="18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7"/>
        <v>0</v>
      </c>
      <c r="K139" s="48">
        <f t="shared" si="15"/>
        <v>0</v>
      </c>
      <c r="L139" s="94" t="e">
        <f t="shared" si="16"/>
        <v>#DIV/0!</v>
      </c>
      <c r="M139" s="61" t="e">
        <f t="shared" si="13"/>
        <v>#DIV/0!</v>
      </c>
      <c r="N139" s="61" t="e">
        <f t="shared" si="14"/>
        <v>#DIV/0!</v>
      </c>
    </row>
    <row r="140" spans="1:14" ht="15.95" hidden="1" customHeight="1" x14ac:dyDescent="0.2">
      <c r="A140" s="11"/>
      <c r="B140" s="52" t="s">
        <v>115</v>
      </c>
      <c r="C140" s="48"/>
      <c r="D140" s="48"/>
      <c r="E140" s="82"/>
      <c r="F140" s="63">
        <f t="shared" si="18"/>
        <v>0</v>
      </c>
      <c r="G140" s="48">
        <f>'PNC, Exon. &amp; no Exon.'!B152</f>
        <v>0</v>
      </c>
      <c r="H140" s="48">
        <f>'PNC, Exon. &amp; no Exon.'!C152</f>
        <v>0</v>
      </c>
      <c r="I140" s="82"/>
      <c r="J140" s="63">
        <f t="shared" si="17"/>
        <v>0</v>
      </c>
      <c r="K140" s="48">
        <f t="shared" si="15"/>
        <v>0</v>
      </c>
      <c r="L140" s="94" t="e">
        <f t="shared" si="16"/>
        <v>#DIV/0!</v>
      </c>
      <c r="M140" s="61" t="e">
        <f t="shared" si="13"/>
        <v>#DIV/0!</v>
      </c>
      <c r="N140" s="61" t="e">
        <f t="shared" si="14"/>
        <v>#DIV/0!</v>
      </c>
    </row>
    <row r="141" spans="1:14" ht="15.95" hidden="1" customHeight="1" x14ac:dyDescent="0.2">
      <c r="A141" s="11"/>
      <c r="B141" s="52" t="s">
        <v>117</v>
      </c>
      <c r="C141" s="48"/>
      <c r="D141" s="48"/>
      <c r="E141" s="82"/>
      <c r="F141" s="63">
        <f t="shared" si="18"/>
        <v>0</v>
      </c>
      <c r="G141" s="48">
        <f>'PNC, Exon. &amp; no Exon.'!B153</f>
        <v>0</v>
      </c>
      <c r="H141" s="48">
        <f>'PNC, Exon. &amp; no Exon.'!C153</f>
        <v>0</v>
      </c>
      <c r="I141" s="82"/>
      <c r="J141" s="63">
        <f t="shared" si="17"/>
        <v>0</v>
      </c>
      <c r="K141" s="48">
        <f t="shared" si="15"/>
        <v>0</v>
      </c>
      <c r="L141" s="94" t="e">
        <f t="shared" si="16"/>
        <v>#DIV/0!</v>
      </c>
      <c r="M141" s="61" t="e">
        <f t="shared" si="13"/>
        <v>#DIV/0!</v>
      </c>
      <c r="N141" s="61" t="e">
        <f t="shared" si="14"/>
        <v>#DIV/0!</v>
      </c>
    </row>
    <row r="142" spans="1:14" ht="15.95" hidden="1" customHeight="1" x14ac:dyDescent="0.2">
      <c r="A142" s="11"/>
      <c r="B142" s="52" t="s">
        <v>120</v>
      </c>
      <c r="C142" s="48"/>
      <c r="D142" s="48"/>
      <c r="E142" s="82"/>
      <c r="F142" s="63">
        <f t="shared" si="18"/>
        <v>0</v>
      </c>
      <c r="G142" s="48">
        <f>'PNC, Exon. &amp; no Exon.'!B154</f>
        <v>0</v>
      </c>
      <c r="H142" s="48">
        <f>'PNC, Exon. &amp; no Exon.'!C154</f>
        <v>0</v>
      </c>
      <c r="I142" s="82"/>
      <c r="J142" s="63">
        <f t="shared" si="17"/>
        <v>0</v>
      </c>
      <c r="K142" s="48">
        <f t="shared" si="15"/>
        <v>0</v>
      </c>
      <c r="L142" s="94" t="e">
        <f t="shared" si="16"/>
        <v>#DIV/0!</v>
      </c>
      <c r="M142" s="61" t="e">
        <f t="shared" si="13"/>
        <v>#DIV/0!</v>
      </c>
      <c r="N142" s="61" t="e">
        <f t="shared" si="14"/>
        <v>#DIV/0!</v>
      </c>
    </row>
    <row r="143" spans="1:14" ht="15.95" hidden="1" customHeight="1" x14ac:dyDescent="0.2">
      <c r="A143" s="11"/>
      <c r="B143" s="52" t="s">
        <v>125</v>
      </c>
      <c r="C143" s="48"/>
      <c r="D143" s="48"/>
      <c r="E143" s="82"/>
      <c r="F143" s="63">
        <f t="shared" si="18"/>
        <v>0</v>
      </c>
      <c r="G143" s="48">
        <f>'PNC, Exon. &amp; no Exon.'!B155</f>
        <v>0</v>
      </c>
      <c r="H143" s="48">
        <f>'PNC, Exon. &amp; no Exon.'!C155</f>
        <v>0</v>
      </c>
      <c r="I143" s="82"/>
      <c r="J143" s="63">
        <f t="shared" si="17"/>
        <v>0</v>
      </c>
      <c r="K143" s="48">
        <f t="shared" si="15"/>
        <v>0</v>
      </c>
      <c r="L143" s="94" t="e">
        <f t="shared" si="16"/>
        <v>#DIV/0!</v>
      </c>
      <c r="M143" s="61" t="e">
        <f t="shared" si="13"/>
        <v>#DIV/0!</v>
      </c>
      <c r="N143" s="61" t="e">
        <f t="shared" si="14"/>
        <v>#DIV/0!</v>
      </c>
    </row>
    <row r="144" spans="1:14" ht="15.95" hidden="1" customHeight="1" x14ac:dyDescent="0.2">
      <c r="A144" s="11"/>
      <c r="B144" s="52" t="s">
        <v>103</v>
      </c>
      <c r="C144" s="48"/>
      <c r="D144" s="48"/>
      <c r="E144" s="82"/>
      <c r="F144" s="63">
        <f t="shared" si="18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7"/>
        <v>0</v>
      </c>
      <c r="K144" s="48">
        <f t="shared" si="15"/>
        <v>0</v>
      </c>
      <c r="L144" s="94" t="e">
        <f t="shared" si="16"/>
        <v>#DIV/0!</v>
      </c>
      <c r="M144" s="61" t="e">
        <f t="shared" si="13"/>
        <v>#DIV/0!</v>
      </c>
      <c r="N144" s="61" t="e">
        <f t="shared" si="14"/>
        <v>#DIV/0!</v>
      </c>
    </row>
    <row r="145" spans="1:14" ht="15.95" hidden="1" customHeight="1" x14ac:dyDescent="0.2">
      <c r="A145" s="11"/>
      <c r="B145" s="51" t="s">
        <v>110</v>
      </c>
      <c r="C145" s="48"/>
      <c r="D145" s="48"/>
      <c r="E145" s="82"/>
      <c r="F145" s="63">
        <f t="shared" si="18"/>
        <v>0</v>
      </c>
      <c r="G145" s="48">
        <f>'PNC, Exon. &amp; no Exon.'!B157</f>
        <v>0</v>
      </c>
      <c r="H145" s="48">
        <f>'PNC, Exon. &amp; no Exon.'!C157</f>
        <v>0</v>
      </c>
      <c r="I145" s="82"/>
      <c r="J145" s="63">
        <f t="shared" si="17"/>
        <v>0</v>
      </c>
      <c r="K145" s="48">
        <f t="shared" si="15"/>
        <v>0</v>
      </c>
      <c r="L145" s="94" t="e">
        <f t="shared" si="16"/>
        <v>#DIV/0!</v>
      </c>
      <c r="M145" s="61" t="e">
        <f t="shared" si="13"/>
        <v>#DIV/0!</v>
      </c>
      <c r="N145" s="61" t="e">
        <f t="shared" si="14"/>
        <v>#DIV/0!</v>
      </c>
    </row>
    <row r="146" spans="1:14" ht="15.95" hidden="1" customHeight="1" x14ac:dyDescent="0.2">
      <c r="A146" s="11"/>
      <c r="B146" s="52" t="s">
        <v>124</v>
      </c>
      <c r="C146" s="48"/>
      <c r="D146" s="48"/>
      <c r="E146" s="82"/>
      <c r="F146" s="63">
        <f t="shared" si="18"/>
        <v>0</v>
      </c>
      <c r="G146" s="48">
        <f>'PNC, Exon. &amp; no Exon.'!B158</f>
        <v>0</v>
      </c>
      <c r="H146" s="48">
        <f>'PNC, Exon. &amp; no Exon.'!C158</f>
        <v>0</v>
      </c>
      <c r="I146" s="82"/>
      <c r="J146" s="63">
        <f t="shared" si="17"/>
        <v>0</v>
      </c>
      <c r="K146" s="48">
        <f t="shared" si="15"/>
        <v>0</v>
      </c>
      <c r="L146" s="94" t="e">
        <f t="shared" si="16"/>
        <v>#DIV/0!</v>
      </c>
      <c r="M146" s="61" t="e">
        <f t="shared" si="13"/>
        <v>#DIV/0!</v>
      </c>
      <c r="N146" s="61" t="e">
        <f t="shared" si="14"/>
        <v>#DIV/0!</v>
      </c>
    </row>
    <row r="147" spans="1:14" ht="15.95" hidden="1" customHeight="1" x14ac:dyDescent="0.2">
      <c r="A147" s="11"/>
      <c r="B147" s="52" t="s">
        <v>119</v>
      </c>
      <c r="C147" s="48"/>
      <c r="D147" s="48"/>
      <c r="E147" s="82"/>
      <c r="F147" s="63">
        <f t="shared" si="18"/>
        <v>0</v>
      </c>
      <c r="G147" s="48">
        <f>'PNC, Exon. &amp; no Exon.'!B159</f>
        <v>0</v>
      </c>
      <c r="H147" s="48">
        <f>'PNC, Exon. &amp; no Exon.'!C159</f>
        <v>0</v>
      </c>
      <c r="I147" s="82"/>
      <c r="J147" s="63">
        <f t="shared" ref="J147:J152" si="19">(G147+H147)</f>
        <v>0</v>
      </c>
      <c r="K147" s="48">
        <f t="shared" si="15"/>
        <v>0</v>
      </c>
      <c r="L147" s="94" t="e">
        <f t="shared" si="16"/>
        <v>#DIV/0!</v>
      </c>
      <c r="M147" s="61" t="e">
        <f t="shared" si="13"/>
        <v>#DIV/0!</v>
      </c>
      <c r="N147" s="61" t="e">
        <f t="shared" si="14"/>
        <v>#DIV/0!</v>
      </c>
    </row>
    <row r="148" spans="1:14" ht="15.95" hidden="1" customHeight="1" x14ac:dyDescent="0.2">
      <c r="A148" s="11"/>
      <c r="B148" s="52" t="s">
        <v>121</v>
      </c>
      <c r="C148" s="48"/>
      <c r="D148" s="48"/>
      <c r="E148" s="82"/>
      <c r="F148" s="63">
        <f t="shared" si="18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19"/>
        <v>0</v>
      </c>
      <c r="K148" s="48">
        <f t="shared" si="15"/>
        <v>0</v>
      </c>
      <c r="L148" s="94" t="e">
        <f t="shared" si="16"/>
        <v>#DIV/0!</v>
      </c>
      <c r="M148" s="61" t="e">
        <f t="shared" si="13"/>
        <v>#DIV/0!</v>
      </c>
      <c r="N148" s="61" t="e">
        <f t="shared" si="14"/>
        <v>#DIV/0!</v>
      </c>
    </row>
    <row r="149" spans="1:14" ht="15.95" hidden="1" customHeight="1" x14ac:dyDescent="0.2">
      <c r="A149" s="11"/>
      <c r="B149" s="52" t="s">
        <v>88</v>
      </c>
      <c r="C149" s="48"/>
      <c r="D149" s="48"/>
      <c r="E149" s="82"/>
      <c r="F149" s="63">
        <f t="shared" si="18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19"/>
        <v>0</v>
      </c>
      <c r="K149" s="48">
        <f t="shared" si="15"/>
        <v>0</v>
      </c>
      <c r="L149" s="94" t="e">
        <f t="shared" si="16"/>
        <v>#DIV/0!</v>
      </c>
      <c r="M149" s="61" t="e">
        <f t="shared" si="13"/>
        <v>#DIV/0!</v>
      </c>
      <c r="N149" s="61" t="e">
        <f t="shared" si="14"/>
        <v>#DIV/0!</v>
      </c>
    </row>
    <row r="150" spans="1:14" ht="15.95" hidden="1" customHeight="1" x14ac:dyDescent="0.2">
      <c r="A150" s="11"/>
      <c r="B150" s="52" t="s">
        <v>106</v>
      </c>
      <c r="C150" s="48"/>
      <c r="D150" s="48"/>
      <c r="E150" s="82"/>
      <c r="F150" s="63">
        <f t="shared" si="18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19"/>
        <v>0</v>
      </c>
      <c r="K150" s="48">
        <f t="shared" si="15"/>
        <v>0</v>
      </c>
      <c r="L150" s="94" t="e">
        <f t="shared" si="16"/>
        <v>#DIV/0!</v>
      </c>
      <c r="M150" s="61" t="e">
        <f t="shared" si="13"/>
        <v>#DIV/0!</v>
      </c>
      <c r="N150" s="61" t="e">
        <f t="shared" si="14"/>
        <v>#DIV/0!</v>
      </c>
    </row>
    <row r="151" spans="1:14" ht="15.95" hidden="1" customHeight="1" x14ac:dyDescent="0.2">
      <c r="A151" s="11"/>
      <c r="B151" s="52" t="s">
        <v>104</v>
      </c>
      <c r="C151" s="48"/>
      <c r="D151" s="48"/>
      <c r="E151" s="84"/>
      <c r="F151" s="63">
        <f t="shared" si="18"/>
        <v>0</v>
      </c>
      <c r="G151" s="48">
        <f>'PNC, Exon. &amp; no Exon.'!B163</f>
        <v>0</v>
      </c>
      <c r="H151" s="48">
        <f>'PNC, Exon. &amp; no Exon.'!C163</f>
        <v>0</v>
      </c>
      <c r="I151" s="82"/>
      <c r="J151" s="63">
        <f t="shared" si="19"/>
        <v>0</v>
      </c>
      <c r="K151" s="48">
        <f t="shared" si="15"/>
        <v>0</v>
      </c>
      <c r="L151" s="94" t="e">
        <f t="shared" si="16"/>
        <v>#DIV/0!</v>
      </c>
      <c r="M151" s="61" t="e">
        <f t="shared" si="13"/>
        <v>#DIV/0!</v>
      </c>
      <c r="N151" s="61" t="e">
        <f t="shared" si="14"/>
        <v>#DIV/0!</v>
      </c>
    </row>
    <row r="152" spans="1:14" ht="15.95" hidden="1" customHeight="1" x14ac:dyDescent="0.2">
      <c r="A152" s="11"/>
      <c r="B152" s="52" t="s">
        <v>111</v>
      </c>
      <c r="C152" s="48"/>
      <c r="D152" s="48"/>
      <c r="E152" s="84"/>
      <c r="F152" s="63">
        <f>(C152+D152)</f>
        <v>0</v>
      </c>
      <c r="G152" s="48">
        <f>'PNC, Exon. &amp; no Exon.'!B164</f>
        <v>0</v>
      </c>
      <c r="H152" s="48">
        <f>'PNC, Exon. &amp; no Exon.'!C164</f>
        <v>0</v>
      </c>
      <c r="I152" s="82"/>
      <c r="J152" s="63">
        <f t="shared" si="19"/>
        <v>0</v>
      </c>
      <c r="K152" s="48">
        <f>J152-F152</f>
        <v>0</v>
      </c>
      <c r="L152" s="94" t="e">
        <f>K152/F152*100</f>
        <v>#DIV/0!</v>
      </c>
      <c r="M152" s="61" t="e">
        <f t="shared" si="13"/>
        <v>#DIV/0!</v>
      </c>
      <c r="N152" s="61" t="e">
        <f t="shared" si="14"/>
        <v>#DIV/0!</v>
      </c>
    </row>
    <row r="153" spans="1:14" ht="21" hidden="1" customHeight="1" x14ac:dyDescent="0.2">
      <c r="A153" s="8"/>
      <c r="B153" s="55" t="s">
        <v>21</v>
      </c>
      <c r="C153" s="66">
        <f>SUM(C115:C152)</f>
        <v>0</v>
      </c>
      <c r="D153" s="66">
        <f>SUM(D115:D152)</f>
        <v>0</v>
      </c>
      <c r="E153" s="66"/>
      <c r="F153" s="66">
        <f>SUM(F115:F152)</f>
        <v>0</v>
      </c>
      <c r="G153" s="66">
        <f>SUM(G115:G152)</f>
        <v>0</v>
      </c>
      <c r="H153" s="66">
        <f>SUM(H115:H152)</f>
        <v>0</v>
      </c>
      <c r="I153" s="66"/>
      <c r="J153" s="66">
        <f>SUM(J115:J152)</f>
        <v>0</v>
      </c>
      <c r="K153" s="66">
        <f>J153-F153</f>
        <v>0</v>
      </c>
      <c r="L153" s="95" t="e">
        <f>K153/F153*100</f>
        <v>#DIV/0!</v>
      </c>
      <c r="M153" s="67" t="e">
        <f>SUM(M115:M152)</f>
        <v>#DIV/0!</v>
      </c>
      <c r="N153" s="67" t="e">
        <f>SUM(N115:N152)</f>
        <v>#DIV/0!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3" t="s">
        <v>42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</row>
    <row r="161" spans="1:14" hidden="1" x14ac:dyDescent="0.2">
      <c r="A161" s="184" t="s">
        <v>59</v>
      </c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</row>
    <row r="162" spans="1:14" hidden="1" x14ac:dyDescent="0.2">
      <c r="A162" s="186" t="s">
        <v>148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</row>
    <row r="163" spans="1:14" hidden="1" x14ac:dyDescent="0.2">
      <c r="A163" s="184" t="s">
        <v>114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7" t="s">
        <v>33</v>
      </c>
      <c r="C165" s="187" t="s">
        <v>122</v>
      </c>
      <c r="D165" s="187"/>
      <c r="E165" s="187" t="s">
        <v>52</v>
      </c>
      <c r="F165" s="187"/>
      <c r="G165" s="187" t="s">
        <v>158</v>
      </c>
      <c r="H165" s="187"/>
      <c r="I165" s="187"/>
      <c r="J165" s="187"/>
      <c r="K165" s="187" t="s">
        <v>29</v>
      </c>
      <c r="L165" s="187"/>
      <c r="M165" s="187" t="s">
        <v>62</v>
      </c>
      <c r="N165" s="187"/>
    </row>
    <row r="166" spans="1:14" ht="34.5" hidden="1" customHeight="1" x14ac:dyDescent="0.2">
      <c r="A166" s="96"/>
      <c r="B166" s="187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91</v>
      </c>
      <c r="C167" s="48"/>
      <c r="D167" s="48"/>
      <c r="E167" s="82"/>
      <c r="F167" s="63">
        <f t="shared" ref="F167:F176" si="20">(C167+D167)</f>
        <v>0</v>
      </c>
      <c r="G167" s="48">
        <f>'PNC, Exon. &amp; no Exon.'!B186</f>
        <v>0</v>
      </c>
      <c r="H167" s="48">
        <f>'PNC, Exon. &amp; no Exon.'!C186</f>
        <v>0</v>
      </c>
      <c r="I167" s="82"/>
      <c r="J167" s="63">
        <f>(G167+H167)</f>
        <v>0</v>
      </c>
      <c r="K167" s="48">
        <f>J167-F167</f>
        <v>0</v>
      </c>
      <c r="L167" s="94" t="e">
        <f>K167/F167*100</f>
        <v>#DIV/0!</v>
      </c>
      <c r="M167" s="61" t="e">
        <f>(F167/$F$205*100)</f>
        <v>#DIV/0!</v>
      </c>
      <c r="N167" s="61" t="e">
        <f>(J167/$J$205*100)</f>
        <v>#DIV/0!</v>
      </c>
    </row>
    <row r="168" spans="1:14" ht="15.95" hidden="1" customHeight="1" x14ac:dyDescent="0.2">
      <c r="A168" s="98"/>
      <c r="B168" s="52" t="s">
        <v>123</v>
      </c>
      <c r="C168" s="48"/>
      <c r="D168" s="48"/>
      <c r="E168" s="82"/>
      <c r="F168" s="63">
        <f t="shared" si="20"/>
        <v>0</v>
      </c>
      <c r="G168" s="48">
        <f>'PNC, Exon. &amp; no Exon.'!B187</f>
        <v>0</v>
      </c>
      <c r="H168" s="48">
        <f>'PNC, Exon. &amp; no Exon.'!C187</f>
        <v>0</v>
      </c>
      <c r="I168" s="82"/>
      <c r="J168" s="63">
        <f t="shared" ref="J168:J203" si="21">(G168+H168)</f>
        <v>0</v>
      </c>
      <c r="K168" s="48">
        <f t="shared" ref="K168:K203" si="22">J168-F168</f>
        <v>0</v>
      </c>
      <c r="L168" s="94" t="e">
        <f t="shared" ref="L168:L203" si="23">K168/F168*100</f>
        <v>#DIV/0!</v>
      </c>
      <c r="M168" s="61" t="e">
        <f t="shared" ref="M168:M203" si="24">(F168/$F$205*100)</f>
        <v>#DIV/0!</v>
      </c>
      <c r="N168" s="61" t="e">
        <f t="shared" ref="N168:N203" si="25">(J168/$J$205*100)</f>
        <v>#DIV/0!</v>
      </c>
    </row>
    <row r="169" spans="1:14" ht="15.95" hidden="1" customHeight="1" x14ac:dyDescent="0.2">
      <c r="A169" s="98"/>
      <c r="B169" s="52" t="s">
        <v>100</v>
      </c>
      <c r="C169" s="48"/>
      <c r="D169" s="48"/>
      <c r="E169" s="82"/>
      <c r="F169" s="63">
        <f t="shared" si="20"/>
        <v>0</v>
      </c>
      <c r="G169" s="48">
        <f>'PNC, Exon. &amp; no Exon.'!B188</f>
        <v>0</v>
      </c>
      <c r="H169" s="48">
        <f>'PNC, Exon. &amp; no Exon.'!C188</f>
        <v>0</v>
      </c>
      <c r="I169" s="82"/>
      <c r="J169" s="63">
        <f t="shared" si="21"/>
        <v>0</v>
      </c>
      <c r="K169" s="48">
        <f t="shared" si="22"/>
        <v>0</v>
      </c>
      <c r="L169" s="94" t="e">
        <f t="shared" si="23"/>
        <v>#DIV/0!</v>
      </c>
      <c r="M169" s="61" t="e">
        <f t="shared" si="24"/>
        <v>#DIV/0!</v>
      </c>
      <c r="N169" s="61" t="e">
        <f t="shared" si="25"/>
        <v>#DIV/0!</v>
      </c>
    </row>
    <row r="170" spans="1:14" ht="15.95" hidden="1" customHeight="1" x14ac:dyDescent="0.2">
      <c r="A170" s="98"/>
      <c r="B170" s="52" t="s">
        <v>97</v>
      </c>
      <c r="C170" s="48"/>
      <c r="D170" s="48"/>
      <c r="E170" s="82"/>
      <c r="F170" s="63">
        <f t="shared" si="20"/>
        <v>0</v>
      </c>
      <c r="G170" s="48">
        <f>'PNC, Exon. &amp; no Exon.'!B189</f>
        <v>0</v>
      </c>
      <c r="H170" s="48">
        <f>'PNC, Exon. &amp; no Exon.'!C189</f>
        <v>0</v>
      </c>
      <c r="I170" s="82"/>
      <c r="J170" s="63">
        <f t="shared" si="21"/>
        <v>0</v>
      </c>
      <c r="K170" s="48">
        <f t="shared" si="22"/>
        <v>0</v>
      </c>
      <c r="L170" s="94" t="e">
        <f t="shared" si="23"/>
        <v>#DIV/0!</v>
      </c>
      <c r="M170" s="61" t="e">
        <f t="shared" si="24"/>
        <v>#DIV/0!</v>
      </c>
      <c r="N170" s="61" t="e">
        <f t="shared" si="25"/>
        <v>#DIV/0!</v>
      </c>
    </row>
    <row r="171" spans="1:14" ht="15.95" hidden="1" customHeight="1" x14ac:dyDescent="0.2">
      <c r="A171" s="98"/>
      <c r="B171" s="52" t="s">
        <v>92</v>
      </c>
      <c r="C171" s="48"/>
      <c r="D171" s="48"/>
      <c r="E171" s="82"/>
      <c r="F171" s="63">
        <f t="shared" si="20"/>
        <v>0</v>
      </c>
      <c r="G171" s="48">
        <f>'PNC, Exon. &amp; no Exon.'!B190</f>
        <v>0</v>
      </c>
      <c r="H171" s="48">
        <f>'PNC, Exon. &amp; no Exon.'!C190</f>
        <v>0</v>
      </c>
      <c r="I171" s="82"/>
      <c r="J171" s="63">
        <f t="shared" si="21"/>
        <v>0</v>
      </c>
      <c r="K171" s="48">
        <f t="shared" si="22"/>
        <v>0</v>
      </c>
      <c r="L171" s="94" t="e">
        <f t="shared" si="23"/>
        <v>#DIV/0!</v>
      </c>
      <c r="M171" s="61" t="e">
        <f t="shared" si="24"/>
        <v>#DIV/0!</v>
      </c>
      <c r="N171" s="61" t="e">
        <f t="shared" si="25"/>
        <v>#DIV/0!</v>
      </c>
    </row>
    <row r="172" spans="1:14" ht="15.95" hidden="1" customHeight="1" x14ac:dyDescent="0.2">
      <c r="A172" s="98"/>
      <c r="B172" s="52" t="s">
        <v>89</v>
      </c>
      <c r="C172" s="48"/>
      <c r="D172" s="48"/>
      <c r="E172" s="82"/>
      <c r="F172" s="63">
        <f t="shared" si="20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1"/>
        <v>0</v>
      </c>
      <c r="K172" s="48">
        <f t="shared" si="22"/>
        <v>0</v>
      </c>
      <c r="L172" s="94" t="e">
        <f t="shared" si="23"/>
        <v>#DIV/0!</v>
      </c>
      <c r="M172" s="61" t="e">
        <f t="shared" si="24"/>
        <v>#DIV/0!</v>
      </c>
      <c r="N172" s="61" t="e">
        <f t="shared" si="25"/>
        <v>#DIV/0!</v>
      </c>
    </row>
    <row r="173" spans="1:14" ht="15.95" hidden="1" customHeight="1" x14ac:dyDescent="0.2">
      <c r="A173" s="98"/>
      <c r="B173" s="52" t="s">
        <v>94</v>
      </c>
      <c r="C173" s="48"/>
      <c r="D173" s="48"/>
      <c r="E173" s="82"/>
      <c r="F173" s="63">
        <f t="shared" si="20"/>
        <v>0</v>
      </c>
      <c r="G173" s="48">
        <f>'PNC, Exon. &amp; no Exon.'!B192</f>
        <v>0</v>
      </c>
      <c r="H173" s="48">
        <f>'PNC, Exon. &amp; no Exon.'!C192</f>
        <v>0</v>
      </c>
      <c r="I173" s="82"/>
      <c r="J173" s="63">
        <f t="shared" si="21"/>
        <v>0</v>
      </c>
      <c r="K173" s="48">
        <f t="shared" si="22"/>
        <v>0</v>
      </c>
      <c r="L173" s="94" t="e">
        <f t="shared" si="23"/>
        <v>#DIV/0!</v>
      </c>
      <c r="M173" s="61" t="e">
        <f t="shared" si="24"/>
        <v>#DIV/0!</v>
      </c>
      <c r="N173" s="61" t="e">
        <f t="shared" si="25"/>
        <v>#DIV/0!</v>
      </c>
    </row>
    <row r="174" spans="1:14" ht="15.95" hidden="1" customHeight="1" x14ac:dyDescent="0.2">
      <c r="A174" s="98"/>
      <c r="B174" s="52" t="s">
        <v>90</v>
      </c>
      <c r="C174" s="48"/>
      <c r="D174" s="48"/>
      <c r="E174" s="82"/>
      <c r="F174" s="63">
        <f t="shared" si="20"/>
        <v>0</v>
      </c>
      <c r="G174" s="48">
        <f>'PNC, Exon. &amp; no Exon.'!B193</f>
        <v>0</v>
      </c>
      <c r="H174" s="48">
        <f>'PNC, Exon. &amp; no Exon.'!C193</f>
        <v>0</v>
      </c>
      <c r="I174" s="82"/>
      <c r="J174" s="63">
        <f t="shared" si="21"/>
        <v>0</v>
      </c>
      <c r="K174" s="48">
        <f t="shared" si="22"/>
        <v>0</v>
      </c>
      <c r="L174" s="94" t="e">
        <f t="shared" si="23"/>
        <v>#DIV/0!</v>
      </c>
      <c r="M174" s="61" t="e">
        <f t="shared" si="24"/>
        <v>#DIV/0!</v>
      </c>
      <c r="N174" s="61" t="e">
        <f t="shared" si="25"/>
        <v>#DIV/0!</v>
      </c>
    </row>
    <row r="175" spans="1:14" ht="15.95" hidden="1" customHeight="1" x14ac:dyDescent="0.2">
      <c r="A175" s="98"/>
      <c r="B175" s="52" t="s">
        <v>78</v>
      </c>
      <c r="C175" s="48"/>
      <c r="D175" s="48"/>
      <c r="E175" s="82"/>
      <c r="F175" s="63">
        <f t="shared" si="20"/>
        <v>0</v>
      </c>
      <c r="G175" s="48">
        <f>'PNC, Exon. &amp; no Exon.'!B194</f>
        <v>0</v>
      </c>
      <c r="H175" s="48">
        <f>'PNC, Exon. &amp; no Exon.'!C194</f>
        <v>0</v>
      </c>
      <c r="I175" s="82"/>
      <c r="J175" s="63">
        <f t="shared" si="21"/>
        <v>0</v>
      </c>
      <c r="K175" s="48">
        <f t="shared" si="22"/>
        <v>0</v>
      </c>
      <c r="L175" s="94" t="e">
        <f t="shared" si="23"/>
        <v>#DIV/0!</v>
      </c>
      <c r="M175" s="61" t="e">
        <f t="shared" si="24"/>
        <v>#DIV/0!</v>
      </c>
      <c r="N175" s="61" t="e">
        <f t="shared" si="25"/>
        <v>#DIV/0!</v>
      </c>
    </row>
    <row r="176" spans="1:14" ht="15.95" hidden="1" customHeight="1" x14ac:dyDescent="0.2">
      <c r="A176" s="98"/>
      <c r="B176" s="52" t="s">
        <v>96</v>
      </c>
      <c r="C176" s="48"/>
      <c r="D176" s="48"/>
      <c r="E176" s="84"/>
      <c r="F176" s="63">
        <f t="shared" si="20"/>
        <v>0</v>
      </c>
      <c r="G176" s="48">
        <f>'PNC, Exon. &amp; no Exon.'!B195</f>
        <v>0</v>
      </c>
      <c r="H176" s="48">
        <f>'PNC, Exon. &amp; no Exon.'!C195</f>
        <v>0</v>
      </c>
      <c r="I176" s="82"/>
      <c r="J176" s="63">
        <f t="shared" si="21"/>
        <v>0</v>
      </c>
      <c r="K176" s="48">
        <f t="shared" si="22"/>
        <v>0</v>
      </c>
      <c r="L176" s="94" t="e">
        <f t="shared" si="23"/>
        <v>#DIV/0!</v>
      </c>
      <c r="M176" s="61" t="e">
        <f t="shared" si="24"/>
        <v>#DIV/0!</v>
      </c>
      <c r="N176" s="61" t="e">
        <f t="shared" si="25"/>
        <v>#DIV/0!</v>
      </c>
    </row>
    <row r="177" spans="1:14" ht="15.95" hidden="1" customHeight="1" x14ac:dyDescent="0.2">
      <c r="A177" s="11"/>
      <c r="B177" s="52" t="s">
        <v>99</v>
      </c>
      <c r="C177" s="48"/>
      <c r="D177" s="48"/>
      <c r="E177" s="82"/>
      <c r="F177" s="63">
        <f>(C177+D177)</f>
        <v>0</v>
      </c>
      <c r="G177" s="48">
        <f>'PNC, Exon. &amp; no Exon.'!B196</f>
        <v>0</v>
      </c>
      <c r="H177" s="48">
        <f>'PNC, Exon. &amp; no Exon.'!C196</f>
        <v>0</v>
      </c>
      <c r="I177" s="82"/>
      <c r="J177" s="63">
        <f t="shared" si="21"/>
        <v>0</v>
      </c>
      <c r="K177" s="48">
        <f t="shared" si="22"/>
        <v>0</v>
      </c>
      <c r="L177" s="94" t="e">
        <f t="shared" si="23"/>
        <v>#DIV/0!</v>
      </c>
      <c r="M177" s="61" t="e">
        <f t="shared" si="24"/>
        <v>#DIV/0!</v>
      </c>
      <c r="N177" s="61" t="e">
        <f t="shared" si="25"/>
        <v>#DIV/0!</v>
      </c>
    </row>
    <row r="178" spans="1:14" ht="15.95" hidden="1" customHeight="1" x14ac:dyDescent="0.2">
      <c r="A178" s="11"/>
      <c r="B178" s="52" t="s">
        <v>83</v>
      </c>
      <c r="C178" s="48"/>
      <c r="D178" s="48"/>
      <c r="E178" s="84"/>
      <c r="F178" s="63">
        <f t="shared" ref="F178:F198" si="26">(C178+D178)</f>
        <v>0</v>
      </c>
      <c r="G178" s="48">
        <f>'PNC, Exon. &amp; no Exon.'!B197</f>
        <v>0</v>
      </c>
      <c r="H178" s="48">
        <f>'PNC, Exon. &amp; no Exon.'!C197</f>
        <v>0</v>
      </c>
      <c r="I178" s="82"/>
      <c r="J178" s="63">
        <f t="shared" si="21"/>
        <v>0</v>
      </c>
      <c r="K178" s="48">
        <f t="shared" si="22"/>
        <v>0</v>
      </c>
      <c r="L178" s="94" t="e">
        <f t="shared" si="23"/>
        <v>#DIV/0!</v>
      </c>
      <c r="M178" s="61" t="e">
        <f t="shared" si="24"/>
        <v>#DIV/0!</v>
      </c>
      <c r="N178" s="61" t="e">
        <f t="shared" si="25"/>
        <v>#DIV/0!</v>
      </c>
    </row>
    <row r="179" spans="1:14" ht="15.95" hidden="1" customHeight="1" x14ac:dyDescent="0.2">
      <c r="A179" s="11"/>
      <c r="B179" s="52" t="s">
        <v>85</v>
      </c>
      <c r="C179" s="48"/>
      <c r="D179" s="48"/>
      <c r="E179" s="82"/>
      <c r="F179" s="63">
        <f t="shared" si="26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1"/>
        <v>0</v>
      </c>
      <c r="K179" s="48">
        <f t="shared" si="22"/>
        <v>0</v>
      </c>
      <c r="L179" s="94" t="e">
        <f t="shared" si="23"/>
        <v>#DIV/0!</v>
      </c>
      <c r="M179" s="61" t="e">
        <f t="shared" si="24"/>
        <v>#DIV/0!</v>
      </c>
      <c r="N179" s="61" t="e">
        <f t="shared" si="25"/>
        <v>#DIV/0!</v>
      </c>
    </row>
    <row r="180" spans="1:14" ht="15.95" hidden="1" customHeight="1" x14ac:dyDescent="0.2">
      <c r="A180" s="11"/>
      <c r="B180" s="52" t="s">
        <v>81</v>
      </c>
      <c r="C180" s="48"/>
      <c r="D180" s="48"/>
      <c r="E180" s="84"/>
      <c r="F180" s="63">
        <f t="shared" si="26"/>
        <v>0</v>
      </c>
      <c r="G180" s="48">
        <f>'PNC, Exon. &amp; no Exon.'!B199</f>
        <v>0</v>
      </c>
      <c r="H180" s="48">
        <f>'PNC, Exon. &amp; no Exon.'!C199</f>
        <v>0</v>
      </c>
      <c r="I180" s="82"/>
      <c r="J180" s="63">
        <f t="shared" si="21"/>
        <v>0</v>
      </c>
      <c r="K180" s="48">
        <f t="shared" si="22"/>
        <v>0</v>
      </c>
      <c r="L180" s="94" t="e">
        <f t="shared" si="23"/>
        <v>#DIV/0!</v>
      </c>
      <c r="M180" s="61" t="e">
        <f t="shared" si="24"/>
        <v>#DIV/0!</v>
      </c>
      <c r="N180" s="61" t="e">
        <f t="shared" si="25"/>
        <v>#DIV/0!</v>
      </c>
    </row>
    <row r="181" spans="1:14" ht="15.95" hidden="1" customHeight="1" x14ac:dyDescent="0.2">
      <c r="A181" s="11"/>
      <c r="B181" s="52" t="s">
        <v>80</v>
      </c>
      <c r="C181" s="48"/>
      <c r="D181" s="48"/>
      <c r="E181" s="82"/>
      <c r="F181" s="63">
        <f t="shared" si="26"/>
        <v>0</v>
      </c>
      <c r="G181" s="48">
        <f>'PNC, Exon. &amp; no Exon.'!B200</f>
        <v>0</v>
      </c>
      <c r="H181" s="48">
        <f>'PNC, Exon. &amp; no Exon.'!C200</f>
        <v>0</v>
      </c>
      <c r="I181" s="82"/>
      <c r="J181" s="63">
        <f t="shared" si="21"/>
        <v>0</v>
      </c>
      <c r="K181" s="48">
        <f t="shared" si="22"/>
        <v>0</v>
      </c>
      <c r="L181" s="94" t="e">
        <f t="shared" si="23"/>
        <v>#DIV/0!</v>
      </c>
      <c r="M181" s="61" t="e">
        <f t="shared" si="24"/>
        <v>#DIV/0!</v>
      </c>
      <c r="N181" s="61" t="e">
        <f t="shared" si="25"/>
        <v>#DIV/0!</v>
      </c>
    </row>
    <row r="182" spans="1:14" ht="15.95" hidden="1" customHeight="1" x14ac:dyDescent="0.2">
      <c r="A182" s="11"/>
      <c r="B182" s="52" t="s">
        <v>108</v>
      </c>
      <c r="C182" s="48"/>
      <c r="D182" s="48"/>
      <c r="E182" s="82"/>
      <c r="F182" s="63">
        <f t="shared" si="26"/>
        <v>0</v>
      </c>
      <c r="G182" s="48">
        <f>'PNC, Exon. &amp; no Exon.'!B201</f>
        <v>0</v>
      </c>
      <c r="H182" s="48">
        <f>'PNC, Exon. &amp; no Exon.'!C201</f>
        <v>0</v>
      </c>
      <c r="I182" s="82"/>
      <c r="J182" s="63">
        <f t="shared" si="21"/>
        <v>0</v>
      </c>
      <c r="K182" s="48">
        <f t="shared" si="22"/>
        <v>0</v>
      </c>
      <c r="L182" s="94" t="e">
        <f t="shared" si="23"/>
        <v>#DIV/0!</v>
      </c>
      <c r="M182" s="61" t="e">
        <f t="shared" si="24"/>
        <v>#DIV/0!</v>
      </c>
      <c r="N182" s="61" t="e">
        <f t="shared" si="25"/>
        <v>#DIV/0!</v>
      </c>
    </row>
    <row r="183" spans="1:14" ht="15.95" hidden="1" customHeight="1" x14ac:dyDescent="0.2">
      <c r="A183" s="11"/>
      <c r="B183" s="52" t="s">
        <v>79</v>
      </c>
      <c r="C183" s="48"/>
      <c r="D183" s="48"/>
      <c r="E183" s="82"/>
      <c r="F183" s="63">
        <f t="shared" si="26"/>
        <v>0</v>
      </c>
      <c r="G183" s="48">
        <f>'PNC, Exon. &amp; no Exon.'!B202</f>
        <v>0</v>
      </c>
      <c r="H183" s="48">
        <f>'PNC, Exon. &amp; no Exon.'!C202</f>
        <v>0</v>
      </c>
      <c r="I183" s="82"/>
      <c r="J183" s="63">
        <f t="shared" si="21"/>
        <v>0</v>
      </c>
      <c r="K183" s="48">
        <f t="shared" si="22"/>
        <v>0</v>
      </c>
      <c r="L183" s="94" t="e">
        <f t="shared" si="23"/>
        <v>#DIV/0!</v>
      </c>
      <c r="M183" s="61" t="e">
        <f t="shared" si="24"/>
        <v>#DIV/0!</v>
      </c>
      <c r="N183" s="61" t="e">
        <f t="shared" si="25"/>
        <v>#DIV/0!</v>
      </c>
    </row>
    <row r="184" spans="1:14" ht="15.95" hidden="1" customHeight="1" x14ac:dyDescent="0.2">
      <c r="A184" s="11"/>
      <c r="B184" s="52" t="s">
        <v>84</v>
      </c>
      <c r="C184" s="48"/>
      <c r="D184" s="48"/>
      <c r="E184" s="82"/>
      <c r="F184" s="63">
        <f t="shared" si="26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1"/>
        <v>0</v>
      </c>
      <c r="K184" s="48">
        <f t="shared" si="22"/>
        <v>0</v>
      </c>
      <c r="L184" s="94" t="e">
        <f t="shared" si="23"/>
        <v>#DIV/0!</v>
      </c>
      <c r="M184" s="61" t="e">
        <f t="shared" si="24"/>
        <v>#DIV/0!</v>
      </c>
      <c r="N184" s="61" t="e">
        <f t="shared" si="25"/>
        <v>#DIV/0!</v>
      </c>
    </row>
    <row r="185" spans="1:14" ht="15.95" hidden="1" customHeight="1" x14ac:dyDescent="0.2">
      <c r="A185" s="11"/>
      <c r="B185" s="52" t="s">
        <v>101</v>
      </c>
      <c r="C185" s="48"/>
      <c r="D185" s="48"/>
      <c r="E185" s="82"/>
      <c r="F185" s="63">
        <f t="shared" si="26"/>
        <v>0</v>
      </c>
      <c r="G185" s="48">
        <f>'PNC, Exon. &amp; no Exon.'!B204</f>
        <v>0</v>
      </c>
      <c r="H185" s="48">
        <f>'PNC, Exon. &amp; no Exon.'!C204</f>
        <v>0</v>
      </c>
      <c r="I185" s="82"/>
      <c r="J185" s="63">
        <f t="shared" si="21"/>
        <v>0</v>
      </c>
      <c r="K185" s="48">
        <f t="shared" si="22"/>
        <v>0</v>
      </c>
      <c r="L185" s="94" t="e">
        <f t="shared" si="23"/>
        <v>#DIV/0!</v>
      </c>
      <c r="M185" s="61" t="e">
        <f t="shared" si="24"/>
        <v>#DIV/0!</v>
      </c>
      <c r="N185" s="61" t="e">
        <f t="shared" si="25"/>
        <v>#DIV/0!</v>
      </c>
    </row>
    <row r="186" spans="1:14" ht="15.95" hidden="1" customHeight="1" x14ac:dyDescent="0.2">
      <c r="A186" s="11"/>
      <c r="B186" s="52" t="s">
        <v>93</v>
      </c>
      <c r="C186" s="48"/>
      <c r="D186" s="48"/>
      <c r="E186" s="84"/>
      <c r="F186" s="63">
        <f t="shared" si="26"/>
        <v>0</v>
      </c>
      <c r="G186" s="48">
        <f>'PNC, Exon. &amp; no Exon.'!B205</f>
        <v>0</v>
      </c>
      <c r="H186" s="48">
        <f>'PNC, Exon. &amp; no Exon.'!C205</f>
        <v>0</v>
      </c>
      <c r="I186" s="82"/>
      <c r="J186" s="63">
        <f t="shared" si="21"/>
        <v>0</v>
      </c>
      <c r="K186" s="48">
        <f t="shared" si="22"/>
        <v>0</v>
      </c>
      <c r="L186" s="94" t="e">
        <f t="shared" si="23"/>
        <v>#DIV/0!</v>
      </c>
      <c r="M186" s="61" t="e">
        <f t="shared" si="24"/>
        <v>#DIV/0!</v>
      </c>
      <c r="N186" s="61" t="e">
        <f t="shared" si="25"/>
        <v>#DIV/0!</v>
      </c>
    </row>
    <row r="187" spans="1:14" ht="15.95" hidden="1" customHeight="1" x14ac:dyDescent="0.2">
      <c r="A187" s="11"/>
      <c r="B187" s="52" t="s">
        <v>102</v>
      </c>
      <c r="C187" s="48"/>
      <c r="D187" s="48"/>
      <c r="E187" s="84"/>
      <c r="F187" s="63">
        <f t="shared" si="26"/>
        <v>0</v>
      </c>
      <c r="G187" s="48">
        <f>'PNC, Exon. &amp; no Exon.'!B206</f>
        <v>0</v>
      </c>
      <c r="H187" s="48">
        <f>'PNC, Exon. &amp; no Exon.'!C206</f>
        <v>0</v>
      </c>
      <c r="I187" s="82"/>
      <c r="J187" s="63">
        <f t="shared" si="21"/>
        <v>0</v>
      </c>
      <c r="K187" s="48">
        <f t="shared" si="22"/>
        <v>0</v>
      </c>
      <c r="L187" s="94" t="e">
        <f t="shared" si="23"/>
        <v>#DIV/0!</v>
      </c>
      <c r="M187" s="61" t="e">
        <f t="shared" si="24"/>
        <v>#DIV/0!</v>
      </c>
      <c r="N187" s="61" t="e">
        <f t="shared" si="25"/>
        <v>#DIV/0!</v>
      </c>
    </row>
    <row r="188" spans="1:14" ht="15.95" hidden="1" customHeight="1" x14ac:dyDescent="0.2">
      <c r="A188" s="11"/>
      <c r="B188" s="51" t="s">
        <v>116</v>
      </c>
      <c r="C188" s="48"/>
      <c r="D188" s="48"/>
      <c r="E188" s="84"/>
      <c r="F188" s="63">
        <f t="shared" si="26"/>
        <v>0</v>
      </c>
      <c r="G188" s="48">
        <f>'PNC, Exon. &amp; no Exon.'!B207</f>
        <v>0</v>
      </c>
      <c r="H188" s="48">
        <f>'PNC, Exon. &amp; no Exon.'!C207</f>
        <v>0</v>
      </c>
      <c r="I188" s="82"/>
      <c r="J188" s="63">
        <f t="shared" si="21"/>
        <v>0</v>
      </c>
      <c r="K188" s="48">
        <f t="shared" si="22"/>
        <v>0</v>
      </c>
      <c r="L188" s="94" t="e">
        <f t="shared" si="23"/>
        <v>#DIV/0!</v>
      </c>
      <c r="M188" s="61" t="e">
        <f t="shared" si="24"/>
        <v>#DIV/0!</v>
      </c>
      <c r="N188" s="61" t="e">
        <f t="shared" si="25"/>
        <v>#DIV/0!</v>
      </c>
    </row>
    <row r="189" spans="1:14" ht="15.95" hidden="1" customHeight="1" x14ac:dyDescent="0.2">
      <c r="A189" s="11"/>
      <c r="B189" s="52" t="s">
        <v>107</v>
      </c>
      <c r="C189" s="48"/>
      <c r="D189" s="48"/>
      <c r="E189" s="82"/>
      <c r="F189" s="63">
        <f t="shared" si="26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1"/>
        <v>0</v>
      </c>
      <c r="K189" s="48">
        <f t="shared" si="22"/>
        <v>0</v>
      </c>
      <c r="L189" s="94" t="e">
        <f t="shared" si="23"/>
        <v>#DIV/0!</v>
      </c>
      <c r="M189" s="61" t="e">
        <f t="shared" si="24"/>
        <v>#DIV/0!</v>
      </c>
      <c r="N189" s="61" t="e">
        <f t="shared" si="25"/>
        <v>#DIV/0!</v>
      </c>
    </row>
    <row r="190" spans="1:14" ht="15.95" hidden="1" customHeight="1" x14ac:dyDescent="0.2">
      <c r="A190" s="11"/>
      <c r="B190" s="52" t="s">
        <v>82</v>
      </c>
      <c r="C190" s="48"/>
      <c r="D190" s="48"/>
      <c r="E190" s="84"/>
      <c r="F190" s="63">
        <f t="shared" si="26"/>
        <v>0</v>
      </c>
      <c r="G190" s="48">
        <f>'PNC, Exon. &amp; no Exon.'!B209</f>
        <v>0</v>
      </c>
      <c r="H190" s="48">
        <f>'PNC, Exon. &amp; no Exon.'!C209</f>
        <v>0</v>
      </c>
      <c r="I190" s="82"/>
      <c r="J190" s="63">
        <f t="shared" si="21"/>
        <v>0</v>
      </c>
      <c r="K190" s="48">
        <f t="shared" si="22"/>
        <v>0</v>
      </c>
      <c r="L190" s="94" t="e">
        <f t="shared" si="23"/>
        <v>#DIV/0!</v>
      </c>
      <c r="M190" s="61" t="e">
        <f t="shared" si="24"/>
        <v>#DIV/0!</v>
      </c>
      <c r="N190" s="61" t="e">
        <f t="shared" si="25"/>
        <v>#DIV/0!</v>
      </c>
    </row>
    <row r="191" spans="1:14" ht="15.95" hidden="1" customHeight="1" x14ac:dyDescent="0.2">
      <c r="A191" s="11"/>
      <c r="B191" s="52" t="s">
        <v>105</v>
      </c>
      <c r="C191" s="48"/>
      <c r="D191" s="48"/>
      <c r="E191" s="82"/>
      <c r="F191" s="63">
        <f t="shared" si="26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1"/>
        <v>0</v>
      </c>
      <c r="K191" s="48">
        <f t="shared" si="22"/>
        <v>0</v>
      </c>
      <c r="L191" s="94" t="e">
        <f t="shared" si="23"/>
        <v>#DIV/0!</v>
      </c>
      <c r="M191" s="61" t="e">
        <f t="shared" si="24"/>
        <v>#DIV/0!</v>
      </c>
      <c r="N191" s="61" t="e">
        <f t="shared" si="25"/>
        <v>#DIV/0!</v>
      </c>
    </row>
    <row r="192" spans="1:14" ht="15.95" hidden="1" customHeight="1" x14ac:dyDescent="0.2">
      <c r="A192" s="11"/>
      <c r="B192" s="52" t="s">
        <v>115</v>
      </c>
      <c r="C192" s="48"/>
      <c r="D192" s="48"/>
      <c r="E192" s="82"/>
      <c r="F192" s="63">
        <f t="shared" si="26"/>
        <v>0</v>
      </c>
      <c r="G192" s="48">
        <f>'PNC, Exon. &amp; no Exon.'!B211</f>
        <v>0</v>
      </c>
      <c r="H192" s="48">
        <f>'PNC, Exon. &amp; no Exon.'!C211</f>
        <v>0</v>
      </c>
      <c r="I192" s="82"/>
      <c r="J192" s="63">
        <f t="shared" si="21"/>
        <v>0</v>
      </c>
      <c r="K192" s="48">
        <f t="shared" si="22"/>
        <v>0</v>
      </c>
      <c r="L192" s="94" t="e">
        <f t="shared" si="23"/>
        <v>#DIV/0!</v>
      </c>
      <c r="M192" s="61" t="e">
        <f t="shared" si="24"/>
        <v>#DIV/0!</v>
      </c>
      <c r="N192" s="61" t="e">
        <f t="shared" si="25"/>
        <v>#DIV/0!</v>
      </c>
    </row>
    <row r="193" spans="1:14" ht="15.95" hidden="1" customHeight="1" x14ac:dyDescent="0.2">
      <c r="A193" s="11"/>
      <c r="B193" s="52" t="s">
        <v>117</v>
      </c>
      <c r="C193" s="48"/>
      <c r="D193" s="48"/>
      <c r="E193" s="82"/>
      <c r="F193" s="63">
        <f t="shared" si="26"/>
        <v>0</v>
      </c>
      <c r="G193" s="48">
        <f>'PNC, Exon. &amp; no Exon.'!B212</f>
        <v>0</v>
      </c>
      <c r="H193" s="48">
        <f>'PNC, Exon. &amp; no Exon.'!C212</f>
        <v>0</v>
      </c>
      <c r="I193" s="82"/>
      <c r="J193" s="63">
        <f t="shared" si="21"/>
        <v>0</v>
      </c>
      <c r="K193" s="48">
        <f t="shared" si="22"/>
        <v>0</v>
      </c>
      <c r="L193" s="94" t="e">
        <f t="shared" si="23"/>
        <v>#DIV/0!</v>
      </c>
      <c r="M193" s="61" t="e">
        <f t="shared" si="24"/>
        <v>#DIV/0!</v>
      </c>
      <c r="N193" s="61" t="e">
        <f t="shared" si="25"/>
        <v>#DIV/0!</v>
      </c>
    </row>
    <row r="194" spans="1:14" ht="15.95" hidden="1" customHeight="1" x14ac:dyDescent="0.2">
      <c r="A194" s="11"/>
      <c r="B194" s="52" t="s">
        <v>120</v>
      </c>
      <c r="C194" s="48"/>
      <c r="D194" s="48"/>
      <c r="E194" s="82"/>
      <c r="F194" s="63">
        <f t="shared" si="26"/>
        <v>0</v>
      </c>
      <c r="G194" s="48">
        <f>'PNC, Exon. &amp; no Exon.'!B213</f>
        <v>0</v>
      </c>
      <c r="H194" s="48">
        <f>'PNC, Exon. &amp; no Exon.'!C213</f>
        <v>0</v>
      </c>
      <c r="I194" s="82"/>
      <c r="J194" s="63">
        <f t="shared" si="21"/>
        <v>0</v>
      </c>
      <c r="K194" s="48">
        <f t="shared" si="22"/>
        <v>0</v>
      </c>
      <c r="L194" s="94" t="e">
        <f t="shared" si="23"/>
        <v>#DIV/0!</v>
      </c>
      <c r="M194" s="61" t="e">
        <f t="shared" si="24"/>
        <v>#DIV/0!</v>
      </c>
      <c r="N194" s="61" t="e">
        <f t="shared" si="25"/>
        <v>#DIV/0!</v>
      </c>
    </row>
    <row r="195" spans="1:14" ht="15.95" hidden="1" customHeight="1" x14ac:dyDescent="0.2">
      <c r="A195" s="11"/>
      <c r="B195" s="52" t="s">
        <v>125</v>
      </c>
      <c r="C195" s="48"/>
      <c r="D195" s="48"/>
      <c r="E195" s="82"/>
      <c r="F195" s="63">
        <f t="shared" si="26"/>
        <v>0</v>
      </c>
      <c r="G195" s="48">
        <f>'PNC, Exon. &amp; no Exon.'!B214</f>
        <v>0</v>
      </c>
      <c r="H195" s="48">
        <f>'PNC, Exon. &amp; no Exon.'!C214</f>
        <v>0</v>
      </c>
      <c r="I195" s="82"/>
      <c r="J195" s="63">
        <f t="shared" si="21"/>
        <v>0</v>
      </c>
      <c r="K195" s="48">
        <f t="shared" si="22"/>
        <v>0</v>
      </c>
      <c r="L195" s="94" t="e">
        <f t="shared" si="23"/>
        <v>#DIV/0!</v>
      </c>
      <c r="M195" s="61" t="e">
        <f t="shared" si="24"/>
        <v>#DIV/0!</v>
      </c>
      <c r="N195" s="61" t="e">
        <f t="shared" si="25"/>
        <v>#DIV/0!</v>
      </c>
    </row>
    <row r="196" spans="1:14" ht="15.95" hidden="1" customHeight="1" x14ac:dyDescent="0.2">
      <c r="A196" s="11"/>
      <c r="B196" s="52" t="s">
        <v>103</v>
      </c>
      <c r="C196" s="48"/>
      <c r="D196" s="48"/>
      <c r="E196" s="82"/>
      <c r="F196" s="63">
        <f t="shared" si="26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1"/>
        <v>0</v>
      </c>
      <c r="K196" s="48">
        <f t="shared" si="22"/>
        <v>0</v>
      </c>
      <c r="L196" s="94" t="e">
        <f t="shared" si="23"/>
        <v>#DIV/0!</v>
      </c>
      <c r="M196" s="61" t="e">
        <f t="shared" si="24"/>
        <v>#DIV/0!</v>
      </c>
      <c r="N196" s="61" t="e">
        <f t="shared" si="25"/>
        <v>#DIV/0!</v>
      </c>
    </row>
    <row r="197" spans="1:14" ht="15.95" hidden="1" customHeight="1" x14ac:dyDescent="0.2">
      <c r="A197" s="11"/>
      <c r="B197" s="51" t="s">
        <v>110</v>
      </c>
      <c r="C197" s="48"/>
      <c r="D197" s="48"/>
      <c r="E197" s="82"/>
      <c r="F197" s="63">
        <f t="shared" si="26"/>
        <v>0</v>
      </c>
      <c r="G197" s="48">
        <f>'PNC, Exon. &amp; no Exon.'!B216</f>
        <v>0</v>
      </c>
      <c r="H197" s="48">
        <f>'PNC, Exon. &amp; no Exon.'!C216</f>
        <v>0</v>
      </c>
      <c r="I197" s="82"/>
      <c r="J197" s="63">
        <f t="shared" si="21"/>
        <v>0</v>
      </c>
      <c r="K197" s="48">
        <f t="shared" si="22"/>
        <v>0</v>
      </c>
      <c r="L197" s="94" t="e">
        <f t="shared" si="23"/>
        <v>#DIV/0!</v>
      </c>
      <c r="M197" s="61" t="e">
        <f t="shared" si="24"/>
        <v>#DIV/0!</v>
      </c>
      <c r="N197" s="61" t="e">
        <f t="shared" si="25"/>
        <v>#DIV/0!</v>
      </c>
    </row>
    <row r="198" spans="1:14" ht="15.95" hidden="1" customHeight="1" x14ac:dyDescent="0.2">
      <c r="A198" s="11"/>
      <c r="B198" s="52" t="s">
        <v>124</v>
      </c>
      <c r="C198" s="48"/>
      <c r="D198" s="48"/>
      <c r="E198" s="82"/>
      <c r="F198" s="63">
        <f t="shared" si="26"/>
        <v>0</v>
      </c>
      <c r="G198" s="48">
        <f>'PNC, Exon. &amp; no Exon.'!B217</f>
        <v>0</v>
      </c>
      <c r="H198" s="48">
        <f>'PNC, Exon. &amp; no Exon.'!C217</f>
        <v>0</v>
      </c>
      <c r="I198" s="82"/>
      <c r="J198" s="63">
        <f t="shared" si="21"/>
        <v>0</v>
      </c>
      <c r="K198" s="48">
        <f t="shared" si="22"/>
        <v>0</v>
      </c>
      <c r="L198" s="94" t="e">
        <f t="shared" si="23"/>
        <v>#DIV/0!</v>
      </c>
      <c r="M198" s="61" t="e">
        <f t="shared" si="24"/>
        <v>#DIV/0!</v>
      </c>
      <c r="N198" s="61" t="e">
        <f t="shared" si="25"/>
        <v>#DIV/0!</v>
      </c>
    </row>
    <row r="199" spans="1:14" ht="15.95" hidden="1" customHeight="1" x14ac:dyDescent="0.2">
      <c r="A199" s="11"/>
      <c r="B199" s="52" t="s">
        <v>119</v>
      </c>
      <c r="C199" s="48"/>
      <c r="D199" s="48"/>
      <c r="E199" s="82"/>
      <c r="F199" s="63">
        <f t="shared" ref="F199:F204" si="27">(C199+D199)</f>
        <v>0</v>
      </c>
      <c r="G199" s="48">
        <f>'PNC, Exon. &amp; no Exon.'!B218</f>
        <v>0</v>
      </c>
      <c r="H199" s="48">
        <f>'PNC, Exon. &amp; no Exon.'!C218</f>
        <v>0</v>
      </c>
      <c r="I199" s="82"/>
      <c r="J199" s="63">
        <f t="shared" si="21"/>
        <v>0</v>
      </c>
      <c r="K199" s="48">
        <f t="shared" si="22"/>
        <v>0</v>
      </c>
      <c r="L199" s="94" t="e">
        <f t="shared" si="23"/>
        <v>#DIV/0!</v>
      </c>
      <c r="M199" s="61" t="e">
        <f t="shared" si="24"/>
        <v>#DIV/0!</v>
      </c>
      <c r="N199" s="61" t="e">
        <f t="shared" si="25"/>
        <v>#DIV/0!</v>
      </c>
    </row>
    <row r="200" spans="1:14" ht="15.95" hidden="1" customHeight="1" x14ac:dyDescent="0.2">
      <c r="A200" s="11"/>
      <c r="B200" s="52" t="s">
        <v>121</v>
      </c>
      <c r="C200" s="48"/>
      <c r="D200" s="48"/>
      <c r="E200" s="82"/>
      <c r="F200" s="63">
        <f t="shared" si="27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1"/>
        <v>0</v>
      </c>
      <c r="K200" s="48">
        <f t="shared" si="22"/>
        <v>0</v>
      </c>
      <c r="L200" s="94" t="e">
        <f t="shared" si="23"/>
        <v>#DIV/0!</v>
      </c>
      <c r="M200" s="61" t="e">
        <f t="shared" si="24"/>
        <v>#DIV/0!</v>
      </c>
      <c r="N200" s="61" t="e">
        <f t="shared" si="25"/>
        <v>#DIV/0!</v>
      </c>
    </row>
    <row r="201" spans="1:14" ht="15.95" hidden="1" customHeight="1" x14ac:dyDescent="0.2">
      <c r="A201" s="11"/>
      <c r="B201" s="52" t="s">
        <v>88</v>
      </c>
      <c r="C201" s="48"/>
      <c r="D201" s="48"/>
      <c r="E201" s="82"/>
      <c r="F201" s="63">
        <f t="shared" si="27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1"/>
        <v>0</v>
      </c>
      <c r="K201" s="48">
        <f t="shared" si="22"/>
        <v>0</v>
      </c>
      <c r="L201" s="94" t="e">
        <f t="shared" si="23"/>
        <v>#DIV/0!</v>
      </c>
      <c r="M201" s="61" t="e">
        <f t="shared" si="24"/>
        <v>#DIV/0!</v>
      </c>
      <c r="N201" s="61" t="e">
        <f t="shared" si="25"/>
        <v>#DIV/0!</v>
      </c>
    </row>
    <row r="202" spans="1:14" ht="15.95" hidden="1" customHeight="1" x14ac:dyDescent="0.2">
      <c r="A202" s="11"/>
      <c r="B202" s="52" t="s">
        <v>106</v>
      </c>
      <c r="C202" s="48"/>
      <c r="D202" s="48"/>
      <c r="E202" s="82"/>
      <c r="F202" s="63">
        <f t="shared" si="27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1"/>
        <v>0</v>
      </c>
      <c r="K202" s="48">
        <f t="shared" si="22"/>
        <v>0</v>
      </c>
      <c r="L202" s="94" t="e">
        <f t="shared" si="23"/>
        <v>#DIV/0!</v>
      </c>
      <c r="M202" s="61" t="e">
        <f t="shared" si="24"/>
        <v>#DIV/0!</v>
      </c>
      <c r="N202" s="61" t="e">
        <f t="shared" si="25"/>
        <v>#DIV/0!</v>
      </c>
    </row>
    <row r="203" spans="1:14" ht="15.95" hidden="1" customHeight="1" x14ac:dyDescent="0.2">
      <c r="A203" s="11"/>
      <c r="B203" s="52" t="s">
        <v>104</v>
      </c>
      <c r="C203" s="48"/>
      <c r="D203" s="48"/>
      <c r="E203" s="84"/>
      <c r="F203" s="63">
        <f t="shared" si="27"/>
        <v>0</v>
      </c>
      <c r="G203" s="48">
        <f>'PNC, Exon. &amp; no Exon.'!B222</f>
        <v>0</v>
      </c>
      <c r="H203" s="48">
        <f>'PNC, Exon. &amp; no Exon.'!C222</f>
        <v>0</v>
      </c>
      <c r="I203" s="82"/>
      <c r="J203" s="63">
        <f t="shared" si="21"/>
        <v>0</v>
      </c>
      <c r="K203" s="48">
        <f t="shared" si="22"/>
        <v>0</v>
      </c>
      <c r="L203" s="94" t="e">
        <f t="shared" si="23"/>
        <v>#DIV/0!</v>
      </c>
      <c r="M203" s="61" t="e">
        <f t="shared" si="24"/>
        <v>#DIV/0!</v>
      </c>
      <c r="N203" s="61" t="e">
        <f t="shared" si="25"/>
        <v>#DIV/0!</v>
      </c>
    </row>
    <row r="204" spans="1:14" ht="15.95" hidden="1" customHeight="1" x14ac:dyDescent="0.2">
      <c r="A204" s="11"/>
      <c r="B204" s="52" t="s">
        <v>111</v>
      </c>
      <c r="C204" s="48"/>
      <c r="D204" s="48"/>
      <c r="E204" s="84"/>
      <c r="F204" s="63">
        <f t="shared" si="27"/>
        <v>0</v>
      </c>
      <c r="G204" s="48">
        <f>'PNC, Exon. &amp; no Exon.'!B223</f>
        <v>0</v>
      </c>
      <c r="H204" s="48">
        <f>'PNC, Exon. &amp; no Exon.'!C223</f>
        <v>0</v>
      </c>
      <c r="I204" s="82"/>
      <c r="J204" s="63">
        <f>(G204+H204)</f>
        <v>0</v>
      </c>
      <c r="K204" s="48">
        <f>J204-F204</f>
        <v>0</v>
      </c>
      <c r="L204" s="94" t="e">
        <f>K204/F204*100</f>
        <v>#DIV/0!</v>
      </c>
      <c r="M204" s="61" t="e">
        <f>(F204/$F$205*100)</f>
        <v>#DIV/0!</v>
      </c>
      <c r="N204" s="61" t="e">
        <f>(J204/$J$205*100)</f>
        <v>#DIV/0!</v>
      </c>
    </row>
    <row r="205" spans="1:14" ht="19.5" hidden="1" customHeight="1" x14ac:dyDescent="0.2">
      <c r="A205" s="8"/>
      <c r="B205" s="55" t="s">
        <v>21</v>
      </c>
      <c r="C205" s="66">
        <f>SUM(C167:C204)</f>
        <v>0</v>
      </c>
      <c r="D205" s="66">
        <f>SUM(D167:D204)</f>
        <v>0</v>
      </c>
      <c r="E205" s="66"/>
      <c r="F205" s="66">
        <f>SUM(F167:F204)</f>
        <v>0</v>
      </c>
      <c r="G205" s="66">
        <f>SUM(G167:G204)</f>
        <v>0</v>
      </c>
      <c r="H205" s="66">
        <f>SUM(H167:H204)</f>
        <v>0</v>
      </c>
      <c r="I205" s="66"/>
      <c r="J205" s="66">
        <f>SUM(J167:J204)</f>
        <v>0</v>
      </c>
      <c r="K205" s="66">
        <f>J205-F205</f>
        <v>0</v>
      </c>
      <c r="L205" s="95" t="e">
        <f>K205/F205*100</f>
        <v>#DIV/0!</v>
      </c>
      <c r="M205" s="67" t="e">
        <f>SUM(M167:M204)</f>
        <v>#DIV/0!</v>
      </c>
      <c r="N205" s="67" t="e">
        <f>SUM(N168:N204)</f>
        <v>#DIV/0!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3" t="s">
        <v>42</v>
      </c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</row>
    <row r="212" spans="1:14" hidden="1" x14ac:dyDescent="0.2">
      <c r="A212" s="184" t="s">
        <v>59</v>
      </c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</row>
    <row r="213" spans="1:14" hidden="1" x14ac:dyDescent="0.2">
      <c r="A213" s="186" t="s">
        <v>149</v>
      </c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</row>
    <row r="214" spans="1:14" hidden="1" x14ac:dyDescent="0.2">
      <c r="A214" s="184" t="s">
        <v>114</v>
      </c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7" t="s">
        <v>33</v>
      </c>
      <c r="C216" s="187" t="s">
        <v>122</v>
      </c>
      <c r="D216" s="187"/>
      <c r="E216" s="187" t="s">
        <v>52</v>
      </c>
      <c r="F216" s="187"/>
      <c r="G216" s="187" t="s">
        <v>158</v>
      </c>
      <c r="H216" s="187"/>
      <c r="I216" s="187"/>
      <c r="J216" s="187"/>
      <c r="K216" s="187" t="s">
        <v>29</v>
      </c>
      <c r="L216" s="187"/>
      <c r="M216" s="187" t="s">
        <v>62</v>
      </c>
      <c r="N216" s="187"/>
    </row>
    <row r="217" spans="1:14" ht="30" hidden="1" customHeight="1" x14ac:dyDescent="0.2">
      <c r="A217" s="96"/>
      <c r="B217" s="187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91</v>
      </c>
      <c r="C218" s="48"/>
      <c r="D218" s="48"/>
      <c r="E218" s="82"/>
      <c r="F218" s="63">
        <f t="shared" ref="F218:F228" si="28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123</v>
      </c>
      <c r="C219" s="48"/>
      <c r="D219" s="48"/>
      <c r="E219" s="82"/>
      <c r="F219" s="63">
        <f t="shared" si="28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9">(G219+H219)</f>
        <v>0</v>
      </c>
      <c r="K219" s="48">
        <f t="shared" ref="K219:K254" si="30">J219-F219</f>
        <v>0</v>
      </c>
      <c r="L219" s="94" t="e">
        <f t="shared" ref="L219:L254" si="31">K219/F219*100</f>
        <v>#DIV/0!</v>
      </c>
      <c r="M219" s="61" t="e">
        <f t="shared" ref="M219:M254" si="32">(F219/$F$256*100)</f>
        <v>#DIV/0!</v>
      </c>
      <c r="N219" s="61" t="e">
        <f t="shared" ref="N219:N254" si="33">(J219/$J$256*100)</f>
        <v>#DIV/0!</v>
      </c>
    </row>
    <row r="220" spans="1:14" ht="15.95" hidden="1" customHeight="1" x14ac:dyDescent="0.2">
      <c r="A220" s="98"/>
      <c r="B220" s="52" t="s">
        <v>100</v>
      </c>
      <c r="C220" s="48"/>
      <c r="D220" s="48"/>
      <c r="E220" s="82"/>
      <c r="F220" s="63">
        <f t="shared" si="28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9"/>
        <v>0</v>
      </c>
      <c r="K220" s="48">
        <f t="shared" si="30"/>
        <v>0</v>
      </c>
      <c r="L220" s="94" t="e">
        <f t="shared" si="31"/>
        <v>#DIV/0!</v>
      </c>
      <c r="M220" s="61" t="e">
        <f t="shared" si="32"/>
        <v>#DIV/0!</v>
      </c>
      <c r="N220" s="61" t="e">
        <f t="shared" si="33"/>
        <v>#DIV/0!</v>
      </c>
    </row>
    <row r="221" spans="1:14" ht="15.95" hidden="1" customHeight="1" x14ac:dyDescent="0.2">
      <c r="A221" s="98"/>
      <c r="B221" s="52" t="s">
        <v>97</v>
      </c>
      <c r="C221" s="48"/>
      <c r="D221" s="48"/>
      <c r="E221" s="82"/>
      <c r="F221" s="63">
        <f t="shared" si="28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9"/>
        <v>0</v>
      </c>
      <c r="K221" s="48">
        <f t="shared" si="30"/>
        <v>0</v>
      </c>
      <c r="L221" s="94" t="e">
        <f t="shared" si="31"/>
        <v>#DIV/0!</v>
      </c>
      <c r="M221" s="61" t="e">
        <f t="shared" si="32"/>
        <v>#DIV/0!</v>
      </c>
      <c r="N221" s="61" t="e">
        <f t="shared" si="33"/>
        <v>#DIV/0!</v>
      </c>
    </row>
    <row r="222" spans="1:14" ht="15.95" hidden="1" customHeight="1" x14ac:dyDescent="0.2">
      <c r="A222" s="98"/>
      <c r="B222" s="52" t="s">
        <v>92</v>
      </c>
      <c r="C222" s="48"/>
      <c r="D222" s="48"/>
      <c r="E222" s="82"/>
      <c r="F222" s="63">
        <f t="shared" si="28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9"/>
        <v>0</v>
      </c>
      <c r="K222" s="48">
        <f t="shared" si="30"/>
        <v>0</v>
      </c>
      <c r="L222" s="94" t="e">
        <f t="shared" si="31"/>
        <v>#DIV/0!</v>
      </c>
      <c r="M222" s="61" t="e">
        <f t="shared" si="32"/>
        <v>#DIV/0!</v>
      </c>
      <c r="N222" s="61" t="e">
        <f t="shared" si="33"/>
        <v>#DIV/0!</v>
      </c>
    </row>
    <row r="223" spans="1:14" ht="15.95" hidden="1" customHeight="1" x14ac:dyDescent="0.2">
      <c r="A223" s="98"/>
      <c r="B223" s="52" t="s">
        <v>89</v>
      </c>
      <c r="C223" s="48"/>
      <c r="D223" s="48"/>
      <c r="E223" s="82"/>
      <c r="F223" s="63">
        <f t="shared" si="28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9"/>
        <v>0</v>
      </c>
      <c r="K223" s="48">
        <f t="shared" si="30"/>
        <v>0</v>
      </c>
      <c r="L223" s="94" t="e">
        <f t="shared" si="31"/>
        <v>#DIV/0!</v>
      </c>
      <c r="M223" s="61" t="e">
        <f t="shared" si="32"/>
        <v>#DIV/0!</v>
      </c>
      <c r="N223" s="61" t="e">
        <f t="shared" si="33"/>
        <v>#DIV/0!</v>
      </c>
    </row>
    <row r="224" spans="1:14" ht="15.95" hidden="1" customHeight="1" x14ac:dyDescent="0.2">
      <c r="A224" s="98"/>
      <c r="B224" s="52" t="s">
        <v>94</v>
      </c>
      <c r="C224" s="48"/>
      <c r="D224" s="48"/>
      <c r="E224" s="82"/>
      <c r="F224" s="63">
        <f t="shared" si="28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9"/>
        <v>0</v>
      </c>
      <c r="K224" s="48">
        <f t="shared" si="30"/>
        <v>0</v>
      </c>
      <c r="L224" s="94" t="e">
        <f t="shared" si="31"/>
        <v>#DIV/0!</v>
      </c>
      <c r="M224" s="61" t="e">
        <f t="shared" si="32"/>
        <v>#DIV/0!</v>
      </c>
      <c r="N224" s="61" t="e">
        <f t="shared" si="33"/>
        <v>#DIV/0!</v>
      </c>
    </row>
    <row r="225" spans="1:14" ht="15.95" hidden="1" customHeight="1" x14ac:dyDescent="0.2">
      <c r="A225" s="98"/>
      <c r="B225" s="52" t="s">
        <v>90</v>
      </c>
      <c r="C225" s="48"/>
      <c r="D225" s="48"/>
      <c r="E225" s="82"/>
      <c r="F225" s="63">
        <f t="shared" si="28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9"/>
        <v>0</v>
      </c>
      <c r="K225" s="48">
        <f t="shared" si="30"/>
        <v>0</v>
      </c>
      <c r="L225" s="94" t="e">
        <f t="shared" si="31"/>
        <v>#DIV/0!</v>
      </c>
      <c r="M225" s="61" t="e">
        <f t="shared" si="32"/>
        <v>#DIV/0!</v>
      </c>
      <c r="N225" s="61" t="e">
        <f t="shared" si="33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8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9"/>
        <v>0</v>
      </c>
      <c r="K226" s="48">
        <f t="shared" si="30"/>
        <v>0</v>
      </c>
      <c r="L226" s="94" t="e">
        <f t="shared" si="31"/>
        <v>#DIV/0!</v>
      </c>
      <c r="M226" s="61" t="e">
        <f t="shared" si="32"/>
        <v>#DIV/0!</v>
      </c>
      <c r="N226" s="61" t="e">
        <f t="shared" si="33"/>
        <v>#DIV/0!</v>
      </c>
    </row>
    <row r="227" spans="1:14" ht="15.95" hidden="1" customHeight="1" x14ac:dyDescent="0.2">
      <c r="A227" s="98"/>
      <c r="B227" s="52" t="s">
        <v>96</v>
      </c>
      <c r="C227" s="48"/>
      <c r="D227" s="48"/>
      <c r="E227" s="84"/>
      <c r="F227" s="63">
        <f t="shared" si="28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9"/>
        <v>0</v>
      </c>
      <c r="K227" s="48">
        <f t="shared" si="30"/>
        <v>0</v>
      </c>
      <c r="L227" s="94" t="e">
        <f t="shared" si="31"/>
        <v>#DIV/0!</v>
      </c>
      <c r="M227" s="61" t="e">
        <f t="shared" si="32"/>
        <v>#DIV/0!</v>
      </c>
      <c r="N227" s="61" t="e">
        <f t="shared" si="33"/>
        <v>#DIV/0!</v>
      </c>
    </row>
    <row r="228" spans="1:14" ht="15.95" hidden="1" customHeight="1" x14ac:dyDescent="0.2">
      <c r="A228" s="11"/>
      <c r="B228" s="52" t="s">
        <v>99</v>
      </c>
      <c r="C228" s="48"/>
      <c r="D228" s="48"/>
      <c r="E228" s="84"/>
      <c r="F228" s="63">
        <f t="shared" si="28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9"/>
        <v>0</v>
      </c>
      <c r="K228" s="48">
        <f t="shared" si="30"/>
        <v>0</v>
      </c>
      <c r="L228" s="94" t="e">
        <f t="shared" si="31"/>
        <v>#DIV/0!</v>
      </c>
      <c r="M228" s="61" t="e">
        <f t="shared" si="32"/>
        <v>#DIV/0!</v>
      </c>
      <c r="N228" s="61" t="e">
        <f t="shared" si="33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4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9"/>
        <v>0</v>
      </c>
      <c r="K229" s="48">
        <f t="shared" si="30"/>
        <v>0</v>
      </c>
      <c r="L229" s="94" t="e">
        <f t="shared" si="31"/>
        <v>#DIV/0!</v>
      </c>
      <c r="M229" s="61" t="e">
        <f t="shared" si="32"/>
        <v>#DIV/0!</v>
      </c>
      <c r="N229" s="61" t="e">
        <f t="shared" si="33"/>
        <v>#DIV/0!</v>
      </c>
    </row>
    <row r="230" spans="1:14" ht="15.95" hidden="1" customHeight="1" x14ac:dyDescent="0.2">
      <c r="A230" s="11"/>
      <c r="B230" s="52" t="s">
        <v>85</v>
      </c>
      <c r="C230" s="48"/>
      <c r="D230" s="48"/>
      <c r="E230" s="82"/>
      <c r="F230" s="63">
        <f t="shared" si="34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9"/>
        <v>0</v>
      </c>
      <c r="K230" s="48">
        <f t="shared" si="30"/>
        <v>0</v>
      </c>
      <c r="L230" s="94" t="e">
        <f t="shared" si="31"/>
        <v>#DIV/0!</v>
      </c>
      <c r="M230" s="61" t="e">
        <f t="shared" si="32"/>
        <v>#DIV/0!</v>
      </c>
      <c r="N230" s="61" t="e">
        <f t="shared" si="33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4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9"/>
        <v>0</v>
      </c>
      <c r="K231" s="48">
        <f t="shared" si="30"/>
        <v>0</v>
      </c>
      <c r="L231" s="94" t="e">
        <f t="shared" si="31"/>
        <v>#DIV/0!</v>
      </c>
      <c r="M231" s="61" t="e">
        <f t="shared" si="32"/>
        <v>#DIV/0!</v>
      </c>
      <c r="N231" s="61" t="e">
        <f t="shared" si="33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4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9"/>
        <v>0</v>
      </c>
      <c r="K232" s="48">
        <f t="shared" si="30"/>
        <v>0</v>
      </c>
      <c r="L232" s="94" t="e">
        <f t="shared" si="31"/>
        <v>#DIV/0!</v>
      </c>
      <c r="M232" s="61" t="e">
        <f t="shared" si="32"/>
        <v>#DIV/0!</v>
      </c>
      <c r="N232" s="61" t="e">
        <f t="shared" si="33"/>
        <v>#DIV/0!</v>
      </c>
    </row>
    <row r="233" spans="1:14" ht="15.95" hidden="1" customHeight="1" x14ac:dyDescent="0.2">
      <c r="A233" s="11"/>
      <c r="B233" s="52" t="s">
        <v>108</v>
      </c>
      <c r="C233" s="48"/>
      <c r="D233" s="48"/>
      <c r="E233" s="82"/>
      <c r="F233" s="63">
        <f t="shared" si="34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9"/>
        <v>0</v>
      </c>
      <c r="K233" s="48">
        <f t="shared" si="30"/>
        <v>0</v>
      </c>
      <c r="L233" s="94" t="e">
        <f t="shared" si="31"/>
        <v>#DIV/0!</v>
      </c>
      <c r="M233" s="61" t="e">
        <f t="shared" si="32"/>
        <v>#DIV/0!</v>
      </c>
      <c r="N233" s="61" t="e">
        <f t="shared" si="33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4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9"/>
        <v>0</v>
      </c>
      <c r="K234" s="48">
        <f t="shared" si="30"/>
        <v>0</v>
      </c>
      <c r="L234" s="94" t="e">
        <f t="shared" si="31"/>
        <v>#DIV/0!</v>
      </c>
      <c r="M234" s="61" t="e">
        <f t="shared" si="32"/>
        <v>#DIV/0!</v>
      </c>
      <c r="N234" s="61" t="e">
        <f t="shared" si="33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4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9"/>
        <v>0</v>
      </c>
      <c r="K235" s="48">
        <f t="shared" si="30"/>
        <v>0</v>
      </c>
      <c r="L235" s="94" t="e">
        <f t="shared" si="31"/>
        <v>#DIV/0!</v>
      </c>
      <c r="M235" s="61" t="e">
        <f t="shared" si="32"/>
        <v>#DIV/0!</v>
      </c>
      <c r="N235" s="61" t="e">
        <f t="shared" si="33"/>
        <v>#DIV/0!</v>
      </c>
    </row>
    <row r="236" spans="1:14" ht="15.95" hidden="1" customHeight="1" x14ac:dyDescent="0.2">
      <c r="A236" s="11"/>
      <c r="B236" s="52" t="s">
        <v>101</v>
      </c>
      <c r="C236" s="48"/>
      <c r="D236" s="48"/>
      <c r="E236" s="82"/>
      <c r="F236" s="63">
        <f t="shared" si="34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9"/>
        <v>0</v>
      </c>
      <c r="K236" s="48">
        <f t="shared" si="30"/>
        <v>0</v>
      </c>
      <c r="L236" s="94" t="e">
        <f t="shared" si="31"/>
        <v>#DIV/0!</v>
      </c>
      <c r="M236" s="61" t="e">
        <f t="shared" si="32"/>
        <v>#DIV/0!</v>
      </c>
      <c r="N236" s="61" t="e">
        <f t="shared" si="33"/>
        <v>#DIV/0!</v>
      </c>
    </row>
    <row r="237" spans="1:14" ht="15.95" hidden="1" customHeight="1" x14ac:dyDescent="0.2">
      <c r="A237" s="11"/>
      <c r="B237" s="52" t="s">
        <v>93</v>
      </c>
      <c r="C237" s="48"/>
      <c r="D237" s="48"/>
      <c r="E237" s="84"/>
      <c r="F237" s="63">
        <f t="shared" si="34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9"/>
        <v>0</v>
      </c>
      <c r="K237" s="48">
        <f t="shared" si="30"/>
        <v>0</v>
      </c>
      <c r="L237" s="94" t="e">
        <f t="shared" si="31"/>
        <v>#DIV/0!</v>
      </c>
      <c r="M237" s="61" t="e">
        <f t="shared" si="32"/>
        <v>#DIV/0!</v>
      </c>
      <c r="N237" s="61" t="e">
        <f t="shared" si="33"/>
        <v>#DIV/0!</v>
      </c>
    </row>
    <row r="238" spans="1:14" ht="15.95" hidden="1" customHeight="1" x14ac:dyDescent="0.2">
      <c r="A238" s="11"/>
      <c r="B238" s="52" t="s">
        <v>102</v>
      </c>
      <c r="C238" s="48"/>
      <c r="D238" s="48"/>
      <c r="E238" s="84"/>
      <c r="F238" s="63">
        <f t="shared" si="34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9"/>
        <v>0</v>
      </c>
      <c r="K238" s="48">
        <f t="shared" si="30"/>
        <v>0</v>
      </c>
      <c r="L238" s="94" t="e">
        <f t="shared" si="31"/>
        <v>#DIV/0!</v>
      </c>
      <c r="M238" s="61" t="e">
        <f t="shared" si="32"/>
        <v>#DIV/0!</v>
      </c>
      <c r="N238" s="61" t="e">
        <f t="shared" si="33"/>
        <v>#DIV/0!</v>
      </c>
    </row>
    <row r="239" spans="1:14" ht="15.95" hidden="1" customHeight="1" x14ac:dyDescent="0.2">
      <c r="A239" s="11"/>
      <c r="B239" s="51" t="s">
        <v>116</v>
      </c>
      <c r="C239" s="48"/>
      <c r="D239" s="48"/>
      <c r="E239" s="84"/>
      <c r="F239" s="63">
        <f t="shared" si="34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9"/>
        <v>0</v>
      </c>
      <c r="K239" s="48">
        <f t="shared" si="30"/>
        <v>0</v>
      </c>
      <c r="L239" s="94" t="e">
        <f t="shared" si="31"/>
        <v>#DIV/0!</v>
      </c>
      <c r="M239" s="61" t="e">
        <f t="shared" si="32"/>
        <v>#DIV/0!</v>
      </c>
      <c r="N239" s="61" t="e">
        <f t="shared" si="33"/>
        <v>#DIV/0!</v>
      </c>
    </row>
    <row r="240" spans="1:14" ht="15.95" hidden="1" customHeight="1" x14ac:dyDescent="0.2">
      <c r="A240" s="11"/>
      <c r="B240" s="52" t="s">
        <v>107</v>
      </c>
      <c r="C240" s="48"/>
      <c r="D240" s="48"/>
      <c r="E240" s="82"/>
      <c r="F240" s="63">
        <f t="shared" si="34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9"/>
        <v>0</v>
      </c>
      <c r="K240" s="48">
        <f t="shared" si="30"/>
        <v>0</v>
      </c>
      <c r="L240" s="94" t="e">
        <f t="shared" si="31"/>
        <v>#DIV/0!</v>
      </c>
      <c r="M240" s="61" t="e">
        <f t="shared" si="32"/>
        <v>#DIV/0!</v>
      </c>
      <c r="N240" s="61" t="e">
        <f t="shared" si="33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4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9"/>
        <v>0</v>
      </c>
      <c r="K241" s="48">
        <f t="shared" si="30"/>
        <v>0</v>
      </c>
      <c r="L241" s="94" t="e">
        <f t="shared" si="31"/>
        <v>#DIV/0!</v>
      </c>
      <c r="M241" s="61" t="e">
        <f t="shared" si="32"/>
        <v>#DIV/0!</v>
      </c>
      <c r="N241" s="61" t="e">
        <f t="shared" si="33"/>
        <v>#DIV/0!</v>
      </c>
    </row>
    <row r="242" spans="1:14" ht="15.95" hidden="1" customHeight="1" x14ac:dyDescent="0.2">
      <c r="A242" s="11"/>
      <c r="B242" s="52" t="s">
        <v>105</v>
      </c>
      <c r="C242" s="48"/>
      <c r="D242" s="48"/>
      <c r="E242" s="82"/>
      <c r="F242" s="63">
        <f t="shared" si="34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9"/>
        <v>0</v>
      </c>
      <c r="K242" s="48">
        <f t="shared" si="30"/>
        <v>0</v>
      </c>
      <c r="L242" s="94" t="e">
        <f t="shared" si="31"/>
        <v>#DIV/0!</v>
      </c>
      <c r="M242" s="61" t="e">
        <f t="shared" si="32"/>
        <v>#DIV/0!</v>
      </c>
      <c r="N242" s="61" t="e">
        <f t="shared" si="33"/>
        <v>#DIV/0!</v>
      </c>
    </row>
    <row r="243" spans="1:14" ht="15.95" hidden="1" customHeight="1" x14ac:dyDescent="0.2">
      <c r="A243" s="11"/>
      <c r="B243" s="52" t="s">
        <v>115</v>
      </c>
      <c r="C243" s="48"/>
      <c r="D243" s="48"/>
      <c r="E243" s="82"/>
      <c r="F243" s="63">
        <f t="shared" si="34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9"/>
        <v>0</v>
      </c>
      <c r="K243" s="48">
        <f t="shared" si="30"/>
        <v>0</v>
      </c>
      <c r="L243" s="94" t="e">
        <f t="shared" si="31"/>
        <v>#DIV/0!</v>
      </c>
      <c r="M243" s="61" t="e">
        <f t="shared" si="32"/>
        <v>#DIV/0!</v>
      </c>
      <c r="N243" s="61" t="e">
        <f t="shared" si="33"/>
        <v>#DIV/0!</v>
      </c>
    </row>
    <row r="244" spans="1:14" ht="15.95" hidden="1" customHeight="1" x14ac:dyDescent="0.2">
      <c r="A244" s="11"/>
      <c r="B244" s="52" t="s">
        <v>117</v>
      </c>
      <c r="C244" s="48"/>
      <c r="D244" s="48"/>
      <c r="E244" s="82"/>
      <c r="F244" s="63">
        <f t="shared" si="34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9"/>
        <v>0</v>
      </c>
      <c r="K244" s="48">
        <f t="shared" si="30"/>
        <v>0</v>
      </c>
      <c r="L244" s="94" t="e">
        <f t="shared" si="31"/>
        <v>#DIV/0!</v>
      </c>
      <c r="M244" s="61" t="e">
        <f t="shared" si="32"/>
        <v>#DIV/0!</v>
      </c>
      <c r="N244" s="61" t="e">
        <f t="shared" si="33"/>
        <v>#DIV/0!</v>
      </c>
    </row>
    <row r="245" spans="1:14" ht="15.95" hidden="1" customHeight="1" x14ac:dyDescent="0.2">
      <c r="A245" s="11"/>
      <c r="B245" s="52" t="s">
        <v>120</v>
      </c>
      <c r="C245" s="48"/>
      <c r="D245" s="48"/>
      <c r="E245" s="82"/>
      <c r="F245" s="63">
        <f t="shared" si="34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9"/>
        <v>0</v>
      </c>
      <c r="K245" s="48">
        <f t="shared" si="30"/>
        <v>0</v>
      </c>
      <c r="L245" s="94" t="e">
        <f t="shared" si="31"/>
        <v>#DIV/0!</v>
      </c>
      <c r="M245" s="61" t="e">
        <f t="shared" si="32"/>
        <v>#DIV/0!</v>
      </c>
      <c r="N245" s="61" t="e">
        <f t="shared" si="33"/>
        <v>#DIV/0!</v>
      </c>
    </row>
    <row r="246" spans="1:14" ht="15.95" hidden="1" customHeight="1" x14ac:dyDescent="0.2">
      <c r="A246" s="11"/>
      <c r="B246" s="52" t="s">
        <v>125</v>
      </c>
      <c r="C246" s="48"/>
      <c r="D246" s="48"/>
      <c r="E246" s="82"/>
      <c r="F246" s="63">
        <f t="shared" si="34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9"/>
        <v>0</v>
      </c>
      <c r="K246" s="48">
        <f t="shared" si="30"/>
        <v>0</v>
      </c>
      <c r="L246" s="94" t="e">
        <f t="shared" si="31"/>
        <v>#DIV/0!</v>
      </c>
      <c r="M246" s="61" t="e">
        <f t="shared" si="32"/>
        <v>#DIV/0!</v>
      </c>
      <c r="N246" s="61" t="e">
        <f t="shared" si="33"/>
        <v>#DIV/0!</v>
      </c>
    </row>
    <row r="247" spans="1:14" ht="15.95" hidden="1" customHeight="1" x14ac:dyDescent="0.2">
      <c r="A247" s="11"/>
      <c r="B247" s="52" t="s">
        <v>103</v>
      </c>
      <c r="C247" s="48"/>
      <c r="D247" s="48"/>
      <c r="E247" s="82"/>
      <c r="F247" s="63">
        <f t="shared" si="34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9"/>
        <v>0</v>
      </c>
      <c r="K247" s="48">
        <f t="shared" si="30"/>
        <v>0</v>
      </c>
      <c r="L247" s="94" t="e">
        <f t="shared" si="31"/>
        <v>#DIV/0!</v>
      </c>
      <c r="M247" s="61" t="e">
        <f t="shared" si="32"/>
        <v>#DIV/0!</v>
      </c>
      <c r="N247" s="61" t="e">
        <f t="shared" si="33"/>
        <v>#DIV/0!</v>
      </c>
    </row>
    <row r="248" spans="1:14" ht="15.95" hidden="1" customHeight="1" x14ac:dyDescent="0.2">
      <c r="A248" s="11"/>
      <c r="B248" s="51" t="s">
        <v>110</v>
      </c>
      <c r="C248" s="48"/>
      <c r="D248" s="48"/>
      <c r="E248" s="82"/>
      <c r="F248" s="63">
        <f t="shared" ref="F248:F254" si="35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9"/>
        <v>0</v>
      </c>
      <c r="K248" s="48">
        <f t="shared" si="30"/>
        <v>0</v>
      </c>
      <c r="L248" s="94" t="e">
        <f t="shared" si="31"/>
        <v>#DIV/0!</v>
      </c>
      <c r="M248" s="61" t="e">
        <f t="shared" si="32"/>
        <v>#DIV/0!</v>
      </c>
      <c r="N248" s="61" t="e">
        <f t="shared" si="33"/>
        <v>#DIV/0!</v>
      </c>
    </row>
    <row r="249" spans="1:14" ht="15.95" hidden="1" customHeight="1" x14ac:dyDescent="0.2">
      <c r="A249" s="11"/>
      <c r="B249" s="52" t="s">
        <v>124</v>
      </c>
      <c r="C249" s="48"/>
      <c r="D249" s="48"/>
      <c r="E249" s="84"/>
      <c r="F249" s="63">
        <f t="shared" si="35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9"/>
        <v>0</v>
      </c>
      <c r="K249" s="48">
        <f t="shared" si="30"/>
        <v>0</v>
      </c>
      <c r="L249" s="94" t="e">
        <f t="shared" si="31"/>
        <v>#DIV/0!</v>
      </c>
      <c r="M249" s="61" t="e">
        <f t="shared" si="32"/>
        <v>#DIV/0!</v>
      </c>
      <c r="N249" s="61" t="e">
        <f t="shared" si="33"/>
        <v>#DIV/0!</v>
      </c>
    </row>
    <row r="250" spans="1:14" ht="15.95" hidden="1" customHeight="1" x14ac:dyDescent="0.2">
      <c r="A250" s="11"/>
      <c r="B250" s="52" t="s">
        <v>119</v>
      </c>
      <c r="C250" s="48"/>
      <c r="D250" s="48"/>
      <c r="E250" s="84"/>
      <c r="F250" s="63">
        <f t="shared" si="35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9"/>
        <v>0</v>
      </c>
      <c r="K250" s="48">
        <f t="shared" si="30"/>
        <v>0</v>
      </c>
      <c r="L250" s="94" t="e">
        <f t="shared" si="31"/>
        <v>#DIV/0!</v>
      </c>
      <c r="M250" s="61" t="e">
        <f t="shared" si="32"/>
        <v>#DIV/0!</v>
      </c>
      <c r="N250" s="61" t="e">
        <f t="shared" si="33"/>
        <v>#DIV/0!</v>
      </c>
    </row>
    <row r="251" spans="1:14" ht="15.95" hidden="1" customHeight="1" x14ac:dyDescent="0.2">
      <c r="A251" s="11"/>
      <c r="B251" s="52" t="s">
        <v>121</v>
      </c>
      <c r="C251" s="48"/>
      <c r="D251" s="48"/>
      <c r="E251" s="84"/>
      <c r="F251" s="63">
        <f t="shared" si="35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9"/>
        <v>0</v>
      </c>
      <c r="K251" s="48">
        <f t="shared" si="30"/>
        <v>0</v>
      </c>
      <c r="L251" s="94" t="e">
        <f t="shared" si="31"/>
        <v>#DIV/0!</v>
      </c>
      <c r="M251" s="61" t="e">
        <f t="shared" si="32"/>
        <v>#DIV/0!</v>
      </c>
      <c r="N251" s="61" t="e">
        <f t="shared" si="33"/>
        <v>#DIV/0!</v>
      </c>
    </row>
    <row r="252" spans="1:14" ht="15.95" hidden="1" customHeight="1" x14ac:dyDescent="0.2">
      <c r="A252" s="11"/>
      <c r="B252" s="52" t="s">
        <v>88</v>
      </c>
      <c r="C252" s="48"/>
      <c r="D252" s="48"/>
      <c r="E252" s="84"/>
      <c r="F252" s="63">
        <f t="shared" si="35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9"/>
        <v>0</v>
      </c>
      <c r="K252" s="48">
        <f t="shared" si="30"/>
        <v>0</v>
      </c>
      <c r="L252" s="94" t="e">
        <f t="shared" si="31"/>
        <v>#DIV/0!</v>
      </c>
      <c r="M252" s="61" t="e">
        <f t="shared" si="32"/>
        <v>#DIV/0!</v>
      </c>
      <c r="N252" s="61" t="e">
        <f t="shared" si="33"/>
        <v>#DIV/0!</v>
      </c>
    </row>
    <row r="253" spans="1:14" ht="15.95" hidden="1" customHeight="1" x14ac:dyDescent="0.2">
      <c r="A253" s="11"/>
      <c r="B253" s="52" t="s">
        <v>106</v>
      </c>
      <c r="C253" s="48"/>
      <c r="D253" s="48"/>
      <c r="E253" s="84"/>
      <c r="F253" s="63">
        <f t="shared" si="35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9"/>
        <v>0</v>
      </c>
      <c r="K253" s="48">
        <f t="shared" si="30"/>
        <v>0</v>
      </c>
      <c r="L253" s="94" t="e">
        <f t="shared" si="31"/>
        <v>#DIV/0!</v>
      </c>
      <c r="M253" s="61" t="e">
        <f t="shared" si="32"/>
        <v>#DIV/0!</v>
      </c>
      <c r="N253" s="61" t="e">
        <f t="shared" si="33"/>
        <v>#DIV/0!</v>
      </c>
    </row>
    <row r="254" spans="1:14" ht="15.95" hidden="1" customHeight="1" x14ac:dyDescent="0.2">
      <c r="A254" s="11"/>
      <c r="B254" s="52" t="s">
        <v>104</v>
      </c>
      <c r="C254" s="48"/>
      <c r="D254" s="48"/>
      <c r="E254" s="84"/>
      <c r="F254" s="63">
        <f t="shared" si="35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9"/>
        <v>0</v>
      </c>
      <c r="K254" s="48">
        <f t="shared" si="30"/>
        <v>0</v>
      </c>
      <c r="L254" s="94" t="e">
        <f t="shared" si="31"/>
        <v>#DIV/0!</v>
      </c>
      <c r="M254" s="61" t="e">
        <f t="shared" si="32"/>
        <v>#DIV/0!</v>
      </c>
      <c r="N254" s="61" t="e">
        <f t="shared" si="33"/>
        <v>#DIV/0!</v>
      </c>
    </row>
    <row r="255" spans="1:14" ht="15.95" hidden="1" customHeight="1" x14ac:dyDescent="0.2">
      <c r="A255" s="11"/>
      <c r="B255" s="52" t="s">
        <v>111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</row>
    <row r="264" spans="1:14" hidden="1" x14ac:dyDescent="0.2">
      <c r="A264" s="184" t="s">
        <v>59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</row>
    <row r="265" spans="1:14" hidden="1" x14ac:dyDescent="0.2">
      <c r="A265" s="186" t="s">
        <v>150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</row>
    <row r="266" spans="1:14" hidden="1" x14ac:dyDescent="0.2">
      <c r="A266" s="184" t="s">
        <v>114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7" t="s">
        <v>33</v>
      </c>
      <c r="C268" s="187" t="s">
        <v>122</v>
      </c>
      <c r="D268" s="187"/>
      <c r="E268" s="187" t="s">
        <v>52</v>
      </c>
      <c r="F268" s="187"/>
      <c r="G268" s="187" t="s">
        <v>158</v>
      </c>
      <c r="H268" s="187"/>
      <c r="I268" s="187"/>
      <c r="J268" s="187"/>
      <c r="K268" s="187" t="s">
        <v>29</v>
      </c>
      <c r="L268" s="187"/>
      <c r="M268" s="187" t="s">
        <v>62</v>
      </c>
      <c r="N268" s="187"/>
    </row>
    <row r="269" spans="1:14" ht="33" hidden="1" customHeight="1" x14ac:dyDescent="0.2">
      <c r="A269" s="96"/>
      <c r="B269" s="187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91</v>
      </c>
      <c r="C270" s="48"/>
      <c r="D270" s="48"/>
      <c r="E270" s="82"/>
      <c r="F270" s="63">
        <f t="shared" ref="F270:F299" si="36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123</v>
      </c>
      <c r="C271" s="48"/>
      <c r="D271" s="48"/>
      <c r="E271" s="82"/>
      <c r="F271" s="63">
        <f t="shared" si="36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7">(G271+H271)</f>
        <v>0</v>
      </c>
      <c r="K271" s="48">
        <f t="shared" ref="K271:K306" si="38">J271-F271</f>
        <v>0</v>
      </c>
      <c r="L271" s="94" t="e">
        <f t="shared" ref="L271:L307" si="39">K271/F271*100</f>
        <v>#DIV/0!</v>
      </c>
      <c r="M271" s="61" t="e">
        <f t="shared" ref="M271:M306" si="40">(F271/$F$308*100)</f>
        <v>#DIV/0!</v>
      </c>
      <c r="N271" s="61" t="e">
        <f t="shared" ref="N271:N306" si="41">(J271/$J$308*100)</f>
        <v>#DIV/0!</v>
      </c>
    </row>
    <row r="272" spans="1:14" ht="15.95" hidden="1" customHeight="1" x14ac:dyDescent="0.2">
      <c r="A272" s="98"/>
      <c r="B272" s="52" t="s">
        <v>100</v>
      </c>
      <c r="C272" s="48"/>
      <c r="D272" s="48"/>
      <c r="E272" s="82"/>
      <c r="F272" s="63">
        <f t="shared" si="36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7"/>
        <v>0</v>
      </c>
      <c r="K272" s="48">
        <f t="shared" si="38"/>
        <v>0</v>
      </c>
      <c r="L272" s="94" t="e">
        <f t="shared" si="39"/>
        <v>#DIV/0!</v>
      </c>
      <c r="M272" s="61" t="e">
        <f t="shared" si="40"/>
        <v>#DIV/0!</v>
      </c>
      <c r="N272" s="61" t="e">
        <f t="shared" si="41"/>
        <v>#DIV/0!</v>
      </c>
    </row>
    <row r="273" spans="1:14" ht="15.95" hidden="1" customHeight="1" x14ac:dyDescent="0.2">
      <c r="A273" s="98"/>
      <c r="B273" s="52" t="s">
        <v>97</v>
      </c>
      <c r="C273" s="48"/>
      <c r="D273" s="48"/>
      <c r="E273" s="82"/>
      <c r="F273" s="63">
        <f t="shared" si="36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7"/>
        <v>0</v>
      </c>
      <c r="K273" s="48">
        <f t="shared" si="38"/>
        <v>0</v>
      </c>
      <c r="L273" s="94" t="e">
        <f t="shared" si="39"/>
        <v>#DIV/0!</v>
      </c>
      <c r="M273" s="61" t="e">
        <f t="shared" si="40"/>
        <v>#DIV/0!</v>
      </c>
      <c r="N273" s="61" t="e">
        <f t="shared" si="41"/>
        <v>#DIV/0!</v>
      </c>
    </row>
    <row r="274" spans="1:14" ht="15.95" hidden="1" customHeight="1" x14ac:dyDescent="0.2">
      <c r="A274" s="98"/>
      <c r="B274" s="52" t="s">
        <v>92</v>
      </c>
      <c r="C274" s="48"/>
      <c r="D274" s="48"/>
      <c r="E274" s="82"/>
      <c r="F274" s="63">
        <f t="shared" si="36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7"/>
        <v>0</v>
      </c>
      <c r="K274" s="48">
        <f t="shared" si="38"/>
        <v>0</v>
      </c>
      <c r="L274" s="94" t="e">
        <f t="shared" si="39"/>
        <v>#DIV/0!</v>
      </c>
      <c r="M274" s="61" t="e">
        <f t="shared" si="40"/>
        <v>#DIV/0!</v>
      </c>
      <c r="N274" s="61" t="e">
        <f t="shared" si="41"/>
        <v>#DIV/0!</v>
      </c>
    </row>
    <row r="275" spans="1:14" ht="15.95" hidden="1" customHeight="1" x14ac:dyDescent="0.2">
      <c r="A275" s="98"/>
      <c r="B275" s="52" t="s">
        <v>89</v>
      </c>
      <c r="C275" s="48"/>
      <c r="D275" s="48"/>
      <c r="E275" s="82"/>
      <c r="F275" s="63">
        <f t="shared" si="36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7"/>
        <v>0</v>
      </c>
      <c r="K275" s="48">
        <f t="shared" si="38"/>
        <v>0</v>
      </c>
      <c r="L275" s="94" t="e">
        <f t="shared" si="39"/>
        <v>#DIV/0!</v>
      </c>
      <c r="M275" s="61" t="e">
        <f t="shared" si="40"/>
        <v>#DIV/0!</v>
      </c>
      <c r="N275" s="61" t="e">
        <f t="shared" si="41"/>
        <v>#DIV/0!</v>
      </c>
    </row>
    <row r="276" spans="1:14" ht="15.95" hidden="1" customHeight="1" x14ac:dyDescent="0.2">
      <c r="A276" s="98"/>
      <c r="B276" s="52" t="s">
        <v>94</v>
      </c>
      <c r="C276" s="48"/>
      <c r="D276" s="48"/>
      <c r="E276" s="82"/>
      <c r="F276" s="63">
        <f t="shared" si="36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7"/>
        <v>0</v>
      </c>
      <c r="K276" s="48">
        <f t="shared" si="38"/>
        <v>0</v>
      </c>
      <c r="L276" s="94" t="e">
        <f t="shared" si="39"/>
        <v>#DIV/0!</v>
      </c>
      <c r="M276" s="61" t="e">
        <f t="shared" si="40"/>
        <v>#DIV/0!</v>
      </c>
      <c r="N276" s="61" t="e">
        <f t="shared" si="41"/>
        <v>#DIV/0!</v>
      </c>
    </row>
    <row r="277" spans="1:14" ht="15.95" hidden="1" customHeight="1" x14ac:dyDescent="0.2">
      <c r="A277" s="98"/>
      <c r="B277" s="52" t="s">
        <v>90</v>
      </c>
      <c r="C277" s="48"/>
      <c r="D277" s="48"/>
      <c r="E277" s="82"/>
      <c r="F277" s="63">
        <f t="shared" si="36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7"/>
        <v>0</v>
      </c>
      <c r="K277" s="48">
        <f t="shared" si="38"/>
        <v>0</v>
      </c>
      <c r="L277" s="94" t="e">
        <f t="shared" si="39"/>
        <v>#DIV/0!</v>
      </c>
      <c r="M277" s="61" t="e">
        <f t="shared" si="40"/>
        <v>#DIV/0!</v>
      </c>
      <c r="N277" s="61" t="e">
        <f t="shared" si="41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6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7"/>
        <v>0</v>
      </c>
      <c r="K278" s="48">
        <f t="shared" si="38"/>
        <v>0</v>
      </c>
      <c r="L278" s="94" t="e">
        <f t="shared" si="39"/>
        <v>#DIV/0!</v>
      </c>
      <c r="M278" s="61" t="e">
        <f t="shared" si="40"/>
        <v>#DIV/0!</v>
      </c>
      <c r="N278" s="61" t="e">
        <f t="shared" si="41"/>
        <v>#DIV/0!</v>
      </c>
    </row>
    <row r="279" spans="1:14" ht="15.95" hidden="1" customHeight="1" x14ac:dyDescent="0.2">
      <c r="A279" s="98"/>
      <c r="B279" s="52" t="s">
        <v>96</v>
      </c>
      <c r="C279" s="48"/>
      <c r="D279" s="48"/>
      <c r="E279" s="84"/>
      <c r="F279" s="63">
        <f t="shared" si="36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7"/>
        <v>0</v>
      </c>
      <c r="K279" s="48">
        <f t="shared" si="38"/>
        <v>0</v>
      </c>
      <c r="L279" s="94" t="e">
        <f t="shared" si="39"/>
        <v>#DIV/0!</v>
      </c>
      <c r="M279" s="61" t="e">
        <f t="shared" si="40"/>
        <v>#DIV/0!</v>
      </c>
      <c r="N279" s="61" t="e">
        <f t="shared" si="41"/>
        <v>#DIV/0!</v>
      </c>
    </row>
    <row r="280" spans="1:14" ht="15.95" hidden="1" customHeight="1" x14ac:dyDescent="0.2">
      <c r="A280" s="11"/>
      <c r="B280" s="52" t="s">
        <v>99</v>
      </c>
      <c r="C280" s="48"/>
      <c r="D280" s="48"/>
      <c r="E280" s="84"/>
      <c r="F280" s="63">
        <f t="shared" si="36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7"/>
        <v>0</v>
      </c>
      <c r="K280" s="48">
        <f t="shared" si="38"/>
        <v>0</v>
      </c>
      <c r="L280" s="94" t="e">
        <f t="shared" si="39"/>
        <v>#DIV/0!</v>
      </c>
      <c r="M280" s="61" t="e">
        <f t="shared" si="40"/>
        <v>#DIV/0!</v>
      </c>
      <c r="N280" s="61" t="e">
        <f t="shared" si="41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6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7"/>
        <v>0</v>
      </c>
      <c r="K281" s="48">
        <f t="shared" si="38"/>
        <v>0</v>
      </c>
      <c r="L281" s="94" t="e">
        <f t="shared" si="39"/>
        <v>#DIV/0!</v>
      </c>
      <c r="M281" s="61" t="e">
        <f t="shared" si="40"/>
        <v>#DIV/0!</v>
      </c>
      <c r="N281" s="61" t="e">
        <f t="shared" si="41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6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7"/>
        <v>0</v>
      </c>
      <c r="K282" s="48">
        <f t="shared" si="38"/>
        <v>0</v>
      </c>
      <c r="L282" s="94" t="e">
        <f t="shared" si="39"/>
        <v>#DIV/0!</v>
      </c>
      <c r="M282" s="61" t="e">
        <f t="shared" si="40"/>
        <v>#DIV/0!</v>
      </c>
      <c r="N282" s="61" t="e">
        <f t="shared" si="41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6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7"/>
        <v>0</v>
      </c>
      <c r="K283" s="48">
        <f t="shared" si="38"/>
        <v>0</v>
      </c>
      <c r="L283" s="94" t="e">
        <f t="shared" si="39"/>
        <v>#DIV/0!</v>
      </c>
      <c r="M283" s="61" t="e">
        <f t="shared" si="40"/>
        <v>#DIV/0!</v>
      </c>
      <c r="N283" s="61" t="e">
        <f t="shared" si="41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6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7"/>
        <v>0</v>
      </c>
      <c r="K284" s="48">
        <f t="shared" si="38"/>
        <v>0</v>
      </c>
      <c r="L284" s="94" t="e">
        <f t="shared" si="39"/>
        <v>#DIV/0!</v>
      </c>
      <c r="M284" s="61" t="e">
        <f t="shared" si="40"/>
        <v>#DIV/0!</v>
      </c>
      <c r="N284" s="61" t="e">
        <f t="shared" si="41"/>
        <v>#DIV/0!</v>
      </c>
    </row>
    <row r="285" spans="1:14" ht="15.95" hidden="1" customHeight="1" x14ac:dyDescent="0.2">
      <c r="A285" s="11"/>
      <c r="B285" s="52" t="s">
        <v>108</v>
      </c>
      <c r="C285" s="48"/>
      <c r="D285" s="48"/>
      <c r="E285" s="82"/>
      <c r="F285" s="63">
        <f t="shared" si="36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7"/>
        <v>0</v>
      </c>
      <c r="K285" s="48">
        <f t="shared" si="38"/>
        <v>0</v>
      </c>
      <c r="L285" s="94" t="e">
        <f t="shared" si="39"/>
        <v>#DIV/0!</v>
      </c>
      <c r="M285" s="61" t="e">
        <f t="shared" si="40"/>
        <v>#DIV/0!</v>
      </c>
      <c r="N285" s="61" t="e">
        <f t="shared" si="41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6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7"/>
        <v>0</v>
      </c>
      <c r="K286" s="48">
        <f t="shared" si="38"/>
        <v>0</v>
      </c>
      <c r="L286" s="94" t="e">
        <f t="shared" si="39"/>
        <v>#DIV/0!</v>
      </c>
      <c r="M286" s="61" t="e">
        <f t="shared" si="40"/>
        <v>#DIV/0!</v>
      </c>
      <c r="N286" s="61" t="e">
        <f t="shared" si="41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6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7"/>
        <v>0</v>
      </c>
      <c r="K287" s="48">
        <f t="shared" si="38"/>
        <v>0</v>
      </c>
      <c r="L287" s="94" t="e">
        <f t="shared" si="39"/>
        <v>#DIV/0!</v>
      </c>
      <c r="M287" s="61" t="e">
        <f t="shared" si="40"/>
        <v>#DIV/0!</v>
      </c>
      <c r="N287" s="61" t="e">
        <f t="shared" si="41"/>
        <v>#DIV/0!</v>
      </c>
    </row>
    <row r="288" spans="1:14" ht="15.95" hidden="1" customHeight="1" x14ac:dyDescent="0.2">
      <c r="A288" s="11"/>
      <c r="B288" s="52" t="s">
        <v>101</v>
      </c>
      <c r="C288" s="48"/>
      <c r="D288" s="48"/>
      <c r="E288" s="82"/>
      <c r="F288" s="63">
        <f t="shared" si="36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7"/>
        <v>0</v>
      </c>
      <c r="K288" s="48">
        <f t="shared" si="38"/>
        <v>0</v>
      </c>
      <c r="L288" s="94" t="e">
        <f t="shared" si="39"/>
        <v>#DIV/0!</v>
      </c>
      <c r="M288" s="61" t="e">
        <f t="shared" si="40"/>
        <v>#DIV/0!</v>
      </c>
      <c r="N288" s="61" t="e">
        <f t="shared" si="41"/>
        <v>#DIV/0!</v>
      </c>
    </row>
    <row r="289" spans="1:14" ht="15.95" hidden="1" customHeight="1" x14ac:dyDescent="0.2">
      <c r="A289" s="11"/>
      <c r="B289" s="52" t="s">
        <v>93</v>
      </c>
      <c r="C289" s="48"/>
      <c r="D289" s="48"/>
      <c r="E289" s="84"/>
      <c r="F289" s="63">
        <f t="shared" si="36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7"/>
        <v>0</v>
      </c>
      <c r="K289" s="48">
        <f t="shared" si="38"/>
        <v>0</v>
      </c>
      <c r="L289" s="94" t="e">
        <f t="shared" si="39"/>
        <v>#DIV/0!</v>
      </c>
      <c r="M289" s="61" t="e">
        <f t="shared" si="40"/>
        <v>#DIV/0!</v>
      </c>
      <c r="N289" s="61" t="e">
        <f t="shared" si="41"/>
        <v>#DIV/0!</v>
      </c>
    </row>
    <row r="290" spans="1:14" ht="15.95" hidden="1" customHeight="1" x14ac:dyDescent="0.2">
      <c r="A290" s="11"/>
      <c r="B290" s="52" t="s">
        <v>102</v>
      </c>
      <c r="C290" s="48"/>
      <c r="D290" s="48"/>
      <c r="E290" s="84"/>
      <c r="F290" s="63">
        <f t="shared" si="36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7"/>
        <v>0</v>
      </c>
      <c r="K290" s="48">
        <f t="shared" si="38"/>
        <v>0</v>
      </c>
      <c r="L290" s="94" t="e">
        <f t="shared" si="39"/>
        <v>#DIV/0!</v>
      </c>
      <c r="M290" s="61" t="e">
        <f t="shared" si="40"/>
        <v>#DIV/0!</v>
      </c>
      <c r="N290" s="61" t="e">
        <f t="shared" si="41"/>
        <v>#DIV/0!</v>
      </c>
    </row>
    <row r="291" spans="1:14" ht="15.95" hidden="1" customHeight="1" x14ac:dyDescent="0.2">
      <c r="A291" s="11"/>
      <c r="B291" s="51" t="s">
        <v>116</v>
      </c>
      <c r="C291" s="48"/>
      <c r="D291" s="48"/>
      <c r="E291" s="84"/>
      <c r="F291" s="63">
        <f t="shared" si="36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7"/>
        <v>0</v>
      </c>
      <c r="K291" s="48">
        <f t="shared" si="38"/>
        <v>0</v>
      </c>
      <c r="L291" s="94" t="e">
        <f t="shared" si="39"/>
        <v>#DIV/0!</v>
      </c>
      <c r="M291" s="61" t="e">
        <f t="shared" si="40"/>
        <v>#DIV/0!</v>
      </c>
      <c r="N291" s="61" t="e">
        <f t="shared" si="41"/>
        <v>#DIV/0!</v>
      </c>
    </row>
    <row r="292" spans="1:14" ht="15.95" hidden="1" customHeight="1" x14ac:dyDescent="0.2">
      <c r="A292" s="11"/>
      <c r="B292" s="52" t="s">
        <v>107</v>
      </c>
      <c r="C292" s="48"/>
      <c r="D292" s="48"/>
      <c r="E292" s="82"/>
      <c r="F292" s="63">
        <f t="shared" si="36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7"/>
        <v>0</v>
      </c>
      <c r="K292" s="48">
        <f t="shared" si="38"/>
        <v>0</v>
      </c>
      <c r="L292" s="94" t="e">
        <f t="shared" si="39"/>
        <v>#DIV/0!</v>
      </c>
      <c r="M292" s="61" t="e">
        <f t="shared" si="40"/>
        <v>#DIV/0!</v>
      </c>
      <c r="N292" s="61" t="e">
        <f t="shared" si="41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6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7"/>
        <v>0</v>
      </c>
      <c r="K293" s="48">
        <f t="shared" si="38"/>
        <v>0</v>
      </c>
      <c r="L293" s="94" t="e">
        <f t="shared" si="39"/>
        <v>#DIV/0!</v>
      </c>
      <c r="M293" s="61" t="e">
        <f t="shared" si="40"/>
        <v>#DIV/0!</v>
      </c>
      <c r="N293" s="61" t="e">
        <f t="shared" si="41"/>
        <v>#DIV/0!</v>
      </c>
    </row>
    <row r="294" spans="1:14" ht="15.95" hidden="1" customHeight="1" x14ac:dyDescent="0.2">
      <c r="A294" s="11"/>
      <c r="B294" s="52" t="s">
        <v>105</v>
      </c>
      <c r="C294" s="48"/>
      <c r="D294" s="48"/>
      <c r="E294" s="82"/>
      <c r="F294" s="63">
        <f t="shared" si="36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7"/>
        <v>0</v>
      </c>
      <c r="K294" s="48">
        <f t="shared" si="38"/>
        <v>0</v>
      </c>
      <c r="L294" s="94" t="e">
        <f t="shared" si="39"/>
        <v>#DIV/0!</v>
      </c>
      <c r="M294" s="61" t="e">
        <f t="shared" si="40"/>
        <v>#DIV/0!</v>
      </c>
      <c r="N294" s="61" t="e">
        <f t="shared" si="41"/>
        <v>#DIV/0!</v>
      </c>
    </row>
    <row r="295" spans="1:14" ht="15.95" hidden="1" customHeight="1" x14ac:dyDescent="0.2">
      <c r="A295" s="11"/>
      <c r="B295" s="52" t="s">
        <v>115</v>
      </c>
      <c r="C295" s="48"/>
      <c r="D295" s="48"/>
      <c r="E295" s="82"/>
      <c r="F295" s="63">
        <f t="shared" si="36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7"/>
        <v>0</v>
      </c>
      <c r="K295" s="48">
        <f t="shared" si="38"/>
        <v>0</v>
      </c>
      <c r="L295" s="94" t="e">
        <f t="shared" si="39"/>
        <v>#DIV/0!</v>
      </c>
      <c r="M295" s="61" t="e">
        <f t="shared" si="40"/>
        <v>#DIV/0!</v>
      </c>
      <c r="N295" s="61" t="e">
        <f t="shared" si="41"/>
        <v>#DIV/0!</v>
      </c>
    </row>
    <row r="296" spans="1:14" ht="15.95" hidden="1" customHeight="1" x14ac:dyDescent="0.2">
      <c r="A296" s="11"/>
      <c r="B296" s="52" t="s">
        <v>117</v>
      </c>
      <c r="C296" s="48"/>
      <c r="D296" s="48"/>
      <c r="E296" s="82"/>
      <c r="F296" s="63">
        <f t="shared" si="36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7"/>
        <v>0</v>
      </c>
      <c r="K296" s="48">
        <f t="shared" si="38"/>
        <v>0</v>
      </c>
      <c r="L296" s="94" t="e">
        <f t="shared" si="39"/>
        <v>#DIV/0!</v>
      </c>
      <c r="M296" s="61" t="e">
        <f t="shared" si="40"/>
        <v>#DIV/0!</v>
      </c>
      <c r="N296" s="61" t="e">
        <f t="shared" si="41"/>
        <v>#DIV/0!</v>
      </c>
    </row>
    <row r="297" spans="1:14" ht="15.95" hidden="1" customHeight="1" x14ac:dyDescent="0.2">
      <c r="A297" s="11"/>
      <c r="B297" s="52" t="s">
        <v>120</v>
      </c>
      <c r="C297" s="48"/>
      <c r="D297" s="48"/>
      <c r="E297" s="82"/>
      <c r="F297" s="63">
        <f t="shared" si="36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7"/>
        <v>0</v>
      </c>
      <c r="K297" s="48">
        <f t="shared" si="38"/>
        <v>0</v>
      </c>
      <c r="L297" s="94" t="e">
        <f t="shared" si="39"/>
        <v>#DIV/0!</v>
      </c>
      <c r="M297" s="61" t="e">
        <f t="shared" si="40"/>
        <v>#DIV/0!</v>
      </c>
      <c r="N297" s="61" t="e">
        <f t="shared" si="41"/>
        <v>#DIV/0!</v>
      </c>
    </row>
    <row r="298" spans="1:14" ht="15.95" hidden="1" customHeight="1" x14ac:dyDescent="0.2">
      <c r="A298" s="11"/>
      <c r="B298" s="52" t="s">
        <v>125</v>
      </c>
      <c r="C298" s="48"/>
      <c r="D298" s="48"/>
      <c r="E298" s="82"/>
      <c r="F298" s="63">
        <f t="shared" si="36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7"/>
        <v>0</v>
      </c>
      <c r="K298" s="48">
        <f t="shared" si="38"/>
        <v>0</v>
      </c>
      <c r="L298" s="94" t="e">
        <f t="shared" si="39"/>
        <v>#DIV/0!</v>
      </c>
      <c r="M298" s="61" t="e">
        <f t="shared" si="40"/>
        <v>#DIV/0!</v>
      </c>
      <c r="N298" s="61" t="e">
        <f t="shared" si="41"/>
        <v>#DIV/0!</v>
      </c>
    </row>
    <row r="299" spans="1:14" ht="15.95" hidden="1" customHeight="1" x14ac:dyDescent="0.2">
      <c r="A299" s="11"/>
      <c r="B299" s="52" t="s">
        <v>103</v>
      </c>
      <c r="C299" s="48"/>
      <c r="D299" s="48"/>
      <c r="E299" s="82"/>
      <c r="F299" s="63">
        <f t="shared" si="36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7"/>
        <v>0</v>
      </c>
      <c r="K299" s="48">
        <f t="shared" si="38"/>
        <v>0</v>
      </c>
      <c r="L299" s="94" t="e">
        <f t="shared" si="39"/>
        <v>#DIV/0!</v>
      </c>
      <c r="M299" s="61" t="e">
        <f t="shared" si="40"/>
        <v>#DIV/0!</v>
      </c>
      <c r="N299" s="61" t="e">
        <f t="shared" si="41"/>
        <v>#DIV/0!</v>
      </c>
    </row>
    <row r="300" spans="1:14" ht="15.95" hidden="1" customHeight="1" x14ac:dyDescent="0.2">
      <c r="A300" s="11"/>
      <c r="B300" s="51" t="s">
        <v>110</v>
      </c>
      <c r="C300" s="48"/>
      <c r="D300" s="48"/>
      <c r="E300" s="82"/>
      <c r="F300" s="63">
        <f t="shared" ref="F300:F306" si="42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7"/>
        <v>0</v>
      </c>
      <c r="K300" s="48">
        <f t="shared" si="38"/>
        <v>0</v>
      </c>
      <c r="L300" s="94" t="e">
        <f t="shared" si="39"/>
        <v>#DIV/0!</v>
      </c>
      <c r="M300" s="61" t="e">
        <f t="shared" si="40"/>
        <v>#DIV/0!</v>
      </c>
      <c r="N300" s="61" t="e">
        <f t="shared" si="41"/>
        <v>#DIV/0!</v>
      </c>
    </row>
    <row r="301" spans="1:14" ht="15.95" hidden="1" customHeight="1" x14ac:dyDescent="0.2">
      <c r="A301" s="11"/>
      <c r="B301" s="52" t="s">
        <v>124</v>
      </c>
      <c r="C301" s="48"/>
      <c r="D301" s="48"/>
      <c r="E301" s="84"/>
      <c r="F301" s="63">
        <f t="shared" si="42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7"/>
        <v>0</v>
      </c>
      <c r="K301" s="48">
        <f t="shared" si="38"/>
        <v>0</v>
      </c>
      <c r="L301" s="94" t="e">
        <f t="shared" si="39"/>
        <v>#DIV/0!</v>
      </c>
      <c r="M301" s="61" t="e">
        <f t="shared" si="40"/>
        <v>#DIV/0!</v>
      </c>
      <c r="N301" s="61" t="e">
        <f t="shared" si="41"/>
        <v>#DIV/0!</v>
      </c>
    </row>
    <row r="302" spans="1:14" ht="15.95" hidden="1" customHeight="1" x14ac:dyDescent="0.2">
      <c r="A302" s="11"/>
      <c r="B302" s="52" t="s">
        <v>119</v>
      </c>
      <c r="C302" s="48"/>
      <c r="D302" s="48"/>
      <c r="E302" s="84"/>
      <c r="F302" s="63">
        <f t="shared" si="42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7"/>
        <v>0</v>
      </c>
      <c r="K302" s="48">
        <f t="shared" si="38"/>
        <v>0</v>
      </c>
      <c r="L302" s="94" t="e">
        <f t="shared" si="39"/>
        <v>#DIV/0!</v>
      </c>
      <c r="M302" s="61" t="e">
        <f t="shared" si="40"/>
        <v>#DIV/0!</v>
      </c>
      <c r="N302" s="61" t="e">
        <f t="shared" si="41"/>
        <v>#DIV/0!</v>
      </c>
    </row>
    <row r="303" spans="1:14" ht="15.95" hidden="1" customHeight="1" x14ac:dyDescent="0.2">
      <c r="A303" s="11"/>
      <c r="B303" s="52" t="s">
        <v>121</v>
      </c>
      <c r="C303" s="48"/>
      <c r="D303" s="48"/>
      <c r="E303" s="84"/>
      <c r="F303" s="63">
        <f t="shared" si="42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7"/>
        <v>0</v>
      </c>
      <c r="K303" s="48">
        <f t="shared" si="38"/>
        <v>0</v>
      </c>
      <c r="L303" s="94" t="e">
        <f t="shared" si="39"/>
        <v>#DIV/0!</v>
      </c>
      <c r="M303" s="61" t="e">
        <f t="shared" si="40"/>
        <v>#DIV/0!</v>
      </c>
      <c r="N303" s="61" t="e">
        <f t="shared" si="41"/>
        <v>#DIV/0!</v>
      </c>
    </row>
    <row r="304" spans="1:14" ht="15.95" hidden="1" customHeight="1" x14ac:dyDescent="0.2">
      <c r="A304" s="11"/>
      <c r="B304" s="52" t="s">
        <v>88</v>
      </c>
      <c r="C304" s="48"/>
      <c r="D304" s="48"/>
      <c r="E304" s="84"/>
      <c r="F304" s="63">
        <f t="shared" si="42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7"/>
        <v>0</v>
      </c>
      <c r="K304" s="48">
        <f t="shared" si="38"/>
        <v>0</v>
      </c>
      <c r="L304" s="94" t="e">
        <f t="shared" si="39"/>
        <v>#DIV/0!</v>
      </c>
      <c r="M304" s="61" t="e">
        <f t="shared" si="40"/>
        <v>#DIV/0!</v>
      </c>
      <c r="N304" s="61" t="e">
        <f t="shared" si="41"/>
        <v>#DIV/0!</v>
      </c>
    </row>
    <row r="305" spans="1:14" ht="15.95" hidden="1" customHeight="1" x14ac:dyDescent="0.2">
      <c r="A305" s="11"/>
      <c r="B305" s="52" t="s">
        <v>106</v>
      </c>
      <c r="C305" s="48"/>
      <c r="D305" s="48"/>
      <c r="E305" s="84"/>
      <c r="F305" s="63">
        <f t="shared" si="42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7"/>
        <v>0</v>
      </c>
      <c r="K305" s="48">
        <f t="shared" si="38"/>
        <v>0</v>
      </c>
      <c r="L305" s="94" t="e">
        <f t="shared" si="39"/>
        <v>#DIV/0!</v>
      </c>
      <c r="M305" s="61" t="e">
        <f t="shared" si="40"/>
        <v>#DIV/0!</v>
      </c>
      <c r="N305" s="61" t="e">
        <f t="shared" si="41"/>
        <v>#DIV/0!</v>
      </c>
    </row>
    <row r="306" spans="1:14" ht="15.95" hidden="1" customHeight="1" x14ac:dyDescent="0.2">
      <c r="A306" s="11"/>
      <c r="B306" s="52" t="s">
        <v>104</v>
      </c>
      <c r="C306" s="48"/>
      <c r="D306" s="48"/>
      <c r="E306" s="84"/>
      <c r="F306" s="63">
        <f t="shared" si="42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7"/>
        <v>0</v>
      </c>
      <c r="K306" s="48">
        <f t="shared" si="38"/>
        <v>0</v>
      </c>
      <c r="L306" s="94" t="e">
        <f t="shared" si="39"/>
        <v>#DIV/0!</v>
      </c>
      <c r="M306" s="61" t="e">
        <f t="shared" si="40"/>
        <v>#DIV/0!</v>
      </c>
      <c r="N306" s="61" t="e">
        <f t="shared" si="41"/>
        <v>#DIV/0!</v>
      </c>
    </row>
    <row r="307" spans="1:14" ht="15.95" hidden="1" customHeight="1" x14ac:dyDescent="0.2">
      <c r="A307" s="11"/>
      <c r="B307" s="52" t="s">
        <v>111</v>
      </c>
      <c r="C307" s="48"/>
      <c r="D307" s="48"/>
      <c r="E307" s="84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4" t="e">
        <f t="shared" si="39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3" t="s">
        <v>42</v>
      </c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</row>
    <row r="316" spans="1:14" hidden="1" x14ac:dyDescent="0.2">
      <c r="A316" s="184" t="s">
        <v>59</v>
      </c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14" hidden="1" x14ac:dyDescent="0.2">
      <c r="A317" s="186" t="s">
        <v>151</v>
      </c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</row>
    <row r="318" spans="1:14" hidden="1" x14ac:dyDescent="0.2">
      <c r="A318" s="184" t="s">
        <v>114</v>
      </c>
      <c r="B318" s="184"/>
      <c r="C318" s="184"/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7" t="s">
        <v>33</v>
      </c>
      <c r="C320" s="187" t="s">
        <v>122</v>
      </c>
      <c r="D320" s="187"/>
      <c r="E320" s="187" t="s">
        <v>52</v>
      </c>
      <c r="F320" s="187"/>
      <c r="G320" s="187" t="s">
        <v>158</v>
      </c>
      <c r="H320" s="187"/>
      <c r="I320" s="187"/>
      <c r="J320" s="187"/>
      <c r="K320" s="187" t="s">
        <v>29</v>
      </c>
      <c r="L320" s="187"/>
      <c r="M320" s="187" t="s">
        <v>62</v>
      </c>
      <c r="N320" s="187"/>
    </row>
    <row r="321" spans="1:14" ht="32.25" hidden="1" customHeight="1" x14ac:dyDescent="0.2">
      <c r="A321" s="96"/>
      <c r="B321" s="187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91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123</v>
      </c>
      <c r="C323" s="48"/>
      <c r="D323" s="48"/>
      <c r="E323" s="82"/>
      <c r="F323" s="63">
        <f t="shared" ref="F323:F359" si="43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4">(G323+H323)</f>
        <v>0</v>
      </c>
      <c r="K323" s="48">
        <f t="shared" ref="K323:K358" si="45">J323-F323</f>
        <v>0</v>
      </c>
      <c r="L323" s="94" t="e">
        <f t="shared" ref="L323:L358" si="46">K323/F323*100</f>
        <v>#DIV/0!</v>
      </c>
      <c r="M323" s="61" t="e">
        <f t="shared" ref="M323:M358" si="47">(F323/$F$360*100)</f>
        <v>#DIV/0!</v>
      </c>
      <c r="N323" s="61" t="e">
        <f t="shared" ref="N323:N358" si="48">(J323/$J$360*100)</f>
        <v>#DIV/0!</v>
      </c>
    </row>
    <row r="324" spans="1:14" ht="15.95" hidden="1" customHeight="1" x14ac:dyDescent="0.2">
      <c r="A324" s="98"/>
      <c r="B324" s="52" t="s">
        <v>100</v>
      </c>
      <c r="C324" s="48"/>
      <c r="D324" s="48"/>
      <c r="E324" s="82"/>
      <c r="F324" s="63">
        <f t="shared" si="43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4"/>
        <v>0</v>
      </c>
      <c r="K324" s="48">
        <f t="shared" si="45"/>
        <v>0</v>
      </c>
      <c r="L324" s="94" t="e">
        <f t="shared" si="46"/>
        <v>#DIV/0!</v>
      </c>
      <c r="M324" s="61" t="e">
        <f t="shared" si="47"/>
        <v>#DIV/0!</v>
      </c>
      <c r="N324" s="61" t="e">
        <f t="shared" si="48"/>
        <v>#DIV/0!</v>
      </c>
    </row>
    <row r="325" spans="1:14" ht="15.95" hidden="1" customHeight="1" x14ac:dyDescent="0.2">
      <c r="A325" s="98"/>
      <c r="B325" s="52" t="s">
        <v>97</v>
      </c>
      <c r="C325" s="48"/>
      <c r="D325" s="48"/>
      <c r="E325" s="82"/>
      <c r="F325" s="63">
        <f t="shared" si="43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4"/>
        <v>0</v>
      </c>
      <c r="K325" s="48">
        <f t="shared" si="45"/>
        <v>0</v>
      </c>
      <c r="L325" s="94" t="e">
        <f t="shared" si="46"/>
        <v>#DIV/0!</v>
      </c>
      <c r="M325" s="61" t="e">
        <f t="shared" si="47"/>
        <v>#DIV/0!</v>
      </c>
      <c r="N325" s="61" t="e">
        <f t="shared" si="48"/>
        <v>#DIV/0!</v>
      </c>
    </row>
    <row r="326" spans="1:14" ht="15.95" hidden="1" customHeight="1" x14ac:dyDescent="0.2">
      <c r="A326" s="98"/>
      <c r="B326" s="52" t="s">
        <v>92</v>
      </c>
      <c r="C326" s="48"/>
      <c r="D326" s="48"/>
      <c r="E326" s="82"/>
      <c r="F326" s="63">
        <f t="shared" si="43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4"/>
        <v>0</v>
      </c>
      <c r="K326" s="48">
        <f t="shared" si="45"/>
        <v>0</v>
      </c>
      <c r="L326" s="94" t="e">
        <f t="shared" si="46"/>
        <v>#DIV/0!</v>
      </c>
      <c r="M326" s="61" t="e">
        <f t="shared" si="47"/>
        <v>#DIV/0!</v>
      </c>
      <c r="N326" s="61" t="e">
        <f t="shared" si="48"/>
        <v>#DIV/0!</v>
      </c>
    </row>
    <row r="327" spans="1:14" ht="15.95" hidden="1" customHeight="1" x14ac:dyDescent="0.2">
      <c r="A327" s="98"/>
      <c r="B327" s="52" t="s">
        <v>89</v>
      </c>
      <c r="C327" s="48"/>
      <c r="D327" s="48"/>
      <c r="E327" s="82"/>
      <c r="F327" s="63">
        <f t="shared" si="43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4"/>
        <v>0</v>
      </c>
      <c r="K327" s="48">
        <f t="shared" si="45"/>
        <v>0</v>
      </c>
      <c r="L327" s="94" t="e">
        <f t="shared" si="46"/>
        <v>#DIV/0!</v>
      </c>
      <c r="M327" s="61" t="e">
        <f t="shared" si="47"/>
        <v>#DIV/0!</v>
      </c>
      <c r="N327" s="61" t="e">
        <f t="shared" si="48"/>
        <v>#DIV/0!</v>
      </c>
    </row>
    <row r="328" spans="1:14" ht="15.95" hidden="1" customHeight="1" x14ac:dyDescent="0.2">
      <c r="A328" s="98"/>
      <c r="B328" s="52" t="s">
        <v>94</v>
      </c>
      <c r="C328" s="48"/>
      <c r="D328" s="48"/>
      <c r="E328" s="82"/>
      <c r="F328" s="63">
        <f t="shared" si="43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4"/>
        <v>0</v>
      </c>
      <c r="K328" s="48">
        <f t="shared" si="45"/>
        <v>0</v>
      </c>
      <c r="L328" s="94" t="e">
        <f t="shared" si="46"/>
        <v>#DIV/0!</v>
      </c>
      <c r="M328" s="61" t="e">
        <f t="shared" si="47"/>
        <v>#DIV/0!</v>
      </c>
      <c r="N328" s="61" t="e">
        <f t="shared" si="48"/>
        <v>#DIV/0!</v>
      </c>
    </row>
    <row r="329" spans="1:14" ht="15.95" hidden="1" customHeight="1" x14ac:dyDescent="0.2">
      <c r="A329" s="98"/>
      <c r="B329" s="52" t="s">
        <v>90</v>
      </c>
      <c r="C329" s="48"/>
      <c r="D329" s="48"/>
      <c r="E329" s="82"/>
      <c r="F329" s="63">
        <f t="shared" si="43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4"/>
        <v>0</v>
      </c>
      <c r="K329" s="48">
        <f t="shared" si="45"/>
        <v>0</v>
      </c>
      <c r="L329" s="94" t="e">
        <f t="shared" si="46"/>
        <v>#DIV/0!</v>
      </c>
      <c r="M329" s="61" t="e">
        <f t="shared" si="47"/>
        <v>#DIV/0!</v>
      </c>
      <c r="N329" s="61" t="e">
        <f t="shared" si="48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3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4"/>
        <v>0</v>
      </c>
      <c r="K330" s="48">
        <f t="shared" si="45"/>
        <v>0</v>
      </c>
      <c r="L330" s="94" t="e">
        <f t="shared" si="46"/>
        <v>#DIV/0!</v>
      </c>
      <c r="M330" s="61" t="e">
        <f t="shared" si="47"/>
        <v>#DIV/0!</v>
      </c>
      <c r="N330" s="61" t="e">
        <f t="shared" si="48"/>
        <v>#DIV/0!</v>
      </c>
    </row>
    <row r="331" spans="1:14" ht="15.95" hidden="1" customHeight="1" x14ac:dyDescent="0.2">
      <c r="A331" s="98"/>
      <c r="B331" s="52" t="s">
        <v>96</v>
      </c>
      <c r="C331" s="48"/>
      <c r="D331" s="48"/>
      <c r="E331" s="84"/>
      <c r="F331" s="63">
        <f t="shared" si="43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4"/>
        <v>0</v>
      </c>
      <c r="K331" s="48">
        <f t="shared" si="45"/>
        <v>0</v>
      </c>
      <c r="L331" s="94" t="e">
        <f t="shared" si="46"/>
        <v>#DIV/0!</v>
      </c>
      <c r="M331" s="61" t="e">
        <f t="shared" si="47"/>
        <v>#DIV/0!</v>
      </c>
      <c r="N331" s="61" t="e">
        <f t="shared" si="48"/>
        <v>#DIV/0!</v>
      </c>
    </row>
    <row r="332" spans="1:14" ht="15.95" hidden="1" customHeight="1" x14ac:dyDescent="0.2">
      <c r="A332" s="11"/>
      <c r="B332" s="52" t="s">
        <v>99</v>
      </c>
      <c r="C332" s="48"/>
      <c r="D332" s="48"/>
      <c r="E332" s="84"/>
      <c r="F332" s="63">
        <f t="shared" si="43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4"/>
        <v>0</v>
      </c>
      <c r="K332" s="48">
        <f t="shared" si="45"/>
        <v>0</v>
      </c>
      <c r="L332" s="94" t="e">
        <f t="shared" si="46"/>
        <v>#DIV/0!</v>
      </c>
      <c r="M332" s="61" t="e">
        <f t="shared" si="47"/>
        <v>#DIV/0!</v>
      </c>
      <c r="N332" s="61" t="e">
        <f t="shared" si="48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3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4"/>
        <v>0</v>
      </c>
      <c r="K333" s="48">
        <f t="shared" si="45"/>
        <v>0</v>
      </c>
      <c r="L333" s="94" t="e">
        <f t="shared" si="46"/>
        <v>#DIV/0!</v>
      </c>
      <c r="M333" s="61" t="e">
        <f t="shared" si="47"/>
        <v>#DIV/0!</v>
      </c>
      <c r="N333" s="61" t="e">
        <f t="shared" si="48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3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4"/>
        <v>0</v>
      </c>
      <c r="K334" s="48">
        <f t="shared" si="45"/>
        <v>0</v>
      </c>
      <c r="L334" s="94" t="e">
        <f t="shared" si="46"/>
        <v>#DIV/0!</v>
      </c>
      <c r="M334" s="61" t="e">
        <f t="shared" si="47"/>
        <v>#DIV/0!</v>
      </c>
      <c r="N334" s="61" t="e">
        <f t="shared" si="48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3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4"/>
        <v>0</v>
      </c>
      <c r="K335" s="48">
        <f t="shared" si="45"/>
        <v>0</v>
      </c>
      <c r="L335" s="94" t="e">
        <f t="shared" si="46"/>
        <v>#DIV/0!</v>
      </c>
      <c r="M335" s="61" t="e">
        <f t="shared" si="47"/>
        <v>#DIV/0!</v>
      </c>
      <c r="N335" s="61" t="e">
        <f t="shared" si="48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3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4"/>
        <v>0</v>
      </c>
      <c r="K336" s="48">
        <f t="shared" si="45"/>
        <v>0</v>
      </c>
      <c r="L336" s="94" t="e">
        <f t="shared" si="46"/>
        <v>#DIV/0!</v>
      </c>
      <c r="M336" s="61" t="e">
        <f t="shared" si="47"/>
        <v>#DIV/0!</v>
      </c>
      <c r="N336" s="61" t="e">
        <f t="shared" si="48"/>
        <v>#DIV/0!</v>
      </c>
    </row>
    <row r="337" spans="1:14" ht="15.95" hidden="1" customHeight="1" x14ac:dyDescent="0.2">
      <c r="A337" s="11"/>
      <c r="B337" s="52" t="s">
        <v>108</v>
      </c>
      <c r="C337" s="48"/>
      <c r="D337" s="48"/>
      <c r="E337" s="82"/>
      <c r="F337" s="63">
        <f t="shared" si="43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4"/>
        <v>0</v>
      </c>
      <c r="K337" s="48">
        <f t="shared" si="45"/>
        <v>0</v>
      </c>
      <c r="L337" s="94" t="e">
        <f t="shared" si="46"/>
        <v>#DIV/0!</v>
      </c>
      <c r="M337" s="61" t="e">
        <f t="shared" si="47"/>
        <v>#DIV/0!</v>
      </c>
      <c r="N337" s="61" t="e">
        <f t="shared" si="48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3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4"/>
        <v>0</v>
      </c>
      <c r="K338" s="48">
        <f t="shared" si="45"/>
        <v>0</v>
      </c>
      <c r="L338" s="94" t="e">
        <f t="shared" si="46"/>
        <v>#DIV/0!</v>
      </c>
      <c r="M338" s="61" t="e">
        <f t="shared" si="47"/>
        <v>#DIV/0!</v>
      </c>
      <c r="N338" s="61" t="e">
        <f t="shared" si="48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3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4"/>
        <v>0</v>
      </c>
      <c r="K339" s="48">
        <f t="shared" si="45"/>
        <v>0</v>
      </c>
      <c r="L339" s="94" t="e">
        <f t="shared" si="46"/>
        <v>#DIV/0!</v>
      </c>
      <c r="M339" s="61" t="e">
        <f t="shared" si="47"/>
        <v>#DIV/0!</v>
      </c>
      <c r="N339" s="61" t="e">
        <f t="shared" si="48"/>
        <v>#DIV/0!</v>
      </c>
    </row>
    <row r="340" spans="1:14" ht="15.95" hidden="1" customHeight="1" x14ac:dyDescent="0.2">
      <c r="A340" s="11"/>
      <c r="B340" s="52" t="s">
        <v>101</v>
      </c>
      <c r="C340" s="48"/>
      <c r="D340" s="48"/>
      <c r="E340" s="82"/>
      <c r="F340" s="63">
        <f t="shared" si="43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4"/>
        <v>0</v>
      </c>
      <c r="K340" s="48">
        <f t="shared" si="45"/>
        <v>0</v>
      </c>
      <c r="L340" s="94" t="e">
        <f t="shared" si="46"/>
        <v>#DIV/0!</v>
      </c>
      <c r="M340" s="61" t="e">
        <f t="shared" si="47"/>
        <v>#DIV/0!</v>
      </c>
      <c r="N340" s="61" t="e">
        <f t="shared" si="48"/>
        <v>#DIV/0!</v>
      </c>
    </row>
    <row r="341" spans="1:14" ht="15.95" hidden="1" customHeight="1" x14ac:dyDescent="0.2">
      <c r="A341" s="11"/>
      <c r="B341" s="52" t="s">
        <v>93</v>
      </c>
      <c r="C341" s="48"/>
      <c r="D341" s="48"/>
      <c r="E341" s="84"/>
      <c r="F341" s="63">
        <f t="shared" si="43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4"/>
        <v>0</v>
      </c>
      <c r="K341" s="48">
        <f t="shared" si="45"/>
        <v>0</v>
      </c>
      <c r="L341" s="94" t="e">
        <f t="shared" si="46"/>
        <v>#DIV/0!</v>
      </c>
      <c r="M341" s="61" t="e">
        <f t="shared" si="47"/>
        <v>#DIV/0!</v>
      </c>
      <c r="N341" s="61" t="e">
        <f t="shared" si="48"/>
        <v>#DIV/0!</v>
      </c>
    </row>
    <row r="342" spans="1:14" ht="15.95" hidden="1" customHeight="1" x14ac:dyDescent="0.2">
      <c r="A342" s="11"/>
      <c r="B342" s="52" t="s">
        <v>102</v>
      </c>
      <c r="C342" s="48"/>
      <c r="D342" s="48"/>
      <c r="E342" s="84"/>
      <c r="F342" s="63">
        <f t="shared" si="43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4"/>
        <v>0</v>
      </c>
      <c r="K342" s="48">
        <f t="shared" si="45"/>
        <v>0</v>
      </c>
      <c r="L342" s="94" t="e">
        <f t="shared" si="46"/>
        <v>#DIV/0!</v>
      </c>
      <c r="M342" s="61" t="e">
        <f t="shared" si="47"/>
        <v>#DIV/0!</v>
      </c>
      <c r="N342" s="61" t="e">
        <f t="shared" si="48"/>
        <v>#DIV/0!</v>
      </c>
    </row>
    <row r="343" spans="1:14" ht="15.95" hidden="1" customHeight="1" x14ac:dyDescent="0.2">
      <c r="A343" s="11"/>
      <c r="B343" s="51" t="s">
        <v>116</v>
      </c>
      <c r="C343" s="48"/>
      <c r="D343" s="48"/>
      <c r="E343" s="84"/>
      <c r="F343" s="63">
        <f t="shared" si="43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4"/>
        <v>0</v>
      </c>
      <c r="K343" s="48">
        <f t="shared" si="45"/>
        <v>0</v>
      </c>
      <c r="L343" s="94" t="e">
        <f t="shared" si="46"/>
        <v>#DIV/0!</v>
      </c>
      <c r="M343" s="61" t="e">
        <f t="shared" si="47"/>
        <v>#DIV/0!</v>
      </c>
      <c r="N343" s="61" t="e">
        <f t="shared" si="48"/>
        <v>#DIV/0!</v>
      </c>
    </row>
    <row r="344" spans="1:14" ht="15.95" hidden="1" customHeight="1" x14ac:dyDescent="0.2">
      <c r="A344" s="11"/>
      <c r="B344" s="52" t="s">
        <v>107</v>
      </c>
      <c r="C344" s="48"/>
      <c r="D344" s="48"/>
      <c r="E344" s="84"/>
      <c r="F344" s="63">
        <f t="shared" si="43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4"/>
        <v>0</v>
      </c>
      <c r="K344" s="48">
        <f t="shared" si="45"/>
        <v>0</v>
      </c>
      <c r="L344" s="94" t="e">
        <f t="shared" si="46"/>
        <v>#DIV/0!</v>
      </c>
      <c r="M344" s="61" t="e">
        <f t="shared" si="47"/>
        <v>#DIV/0!</v>
      </c>
      <c r="N344" s="61" t="e">
        <f t="shared" si="48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3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4"/>
        <v>0</v>
      </c>
      <c r="K345" s="48">
        <f t="shared" si="45"/>
        <v>0</v>
      </c>
      <c r="L345" s="94" t="e">
        <f t="shared" si="46"/>
        <v>#DIV/0!</v>
      </c>
      <c r="M345" s="61" t="e">
        <f t="shared" si="47"/>
        <v>#DIV/0!</v>
      </c>
      <c r="N345" s="61" t="e">
        <f t="shared" si="48"/>
        <v>#DIV/0!</v>
      </c>
    </row>
    <row r="346" spans="1:14" ht="15.95" hidden="1" customHeight="1" x14ac:dyDescent="0.2">
      <c r="A346" s="11"/>
      <c r="B346" s="52" t="s">
        <v>105</v>
      </c>
      <c r="C346" s="48"/>
      <c r="D346" s="48"/>
      <c r="E346" s="84"/>
      <c r="F346" s="63">
        <f t="shared" si="43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4"/>
        <v>0</v>
      </c>
      <c r="K346" s="48">
        <f t="shared" si="45"/>
        <v>0</v>
      </c>
      <c r="L346" s="94" t="e">
        <f t="shared" si="46"/>
        <v>#DIV/0!</v>
      </c>
      <c r="M346" s="61" t="e">
        <f t="shared" si="47"/>
        <v>#DIV/0!</v>
      </c>
      <c r="N346" s="61" t="e">
        <f t="shared" si="48"/>
        <v>#DIV/0!</v>
      </c>
    </row>
    <row r="347" spans="1:14" ht="15.95" hidden="1" customHeight="1" x14ac:dyDescent="0.2">
      <c r="A347" s="11"/>
      <c r="B347" s="52" t="s">
        <v>115</v>
      </c>
      <c r="C347" s="48"/>
      <c r="D347" s="48"/>
      <c r="E347" s="82"/>
      <c r="F347" s="63">
        <f t="shared" si="43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4"/>
        <v>0</v>
      </c>
      <c r="K347" s="48">
        <f t="shared" si="45"/>
        <v>0</v>
      </c>
      <c r="L347" s="94" t="e">
        <f t="shared" si="46"/>
        <v>#DIV/0!</v>
      </c>
      <c r="M347" s="61" t="e">
        <f t="shared" si="47"/>
        <v>#DIV/0!</v>
      </c>
      <c r="N347" s="61" t="e">
        <f t="shared" si="48"/>
        <v>#DIV/0!</v>
      </c>
    </row>
    <row r="348" spans="1:14" ht="15.95" hidden="1" customHeight="1" x14ac:dyDescent="0.2">
      <c r="A348" s="11"/>
      <c r="B348" s="52" t="s">
        <v>117</v>
      </c>
      <c r="C348" s="48"/>
      <c r="D348" s="48"/>
      <c r="E348" s="82"/>
      <c r="F348" s="63">
        <f t="shared" si="43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4"/>
        <v>0</v>
      </c>
      <c r="K348" s="48">
        <f t="shared" si="45"/>
        <v>0</v>
      </c>
      <c r="L348" s="94" t="e">
        <f t="shared" si="46"/>
        <v>#DIV/0!</v>
      </c>
      <c r="M348" s="61" t="e">
        <f t="shared" si="47"/>
        <v>#DIV/0!</v>
      </c>
      <c r="N348" s="61" t="e">
        <f t="shared" si="48"/>
        <v>#DIV/0!</v>
      </c>
    </row>
    <row r="349" spans="1:14" ht="15.95" hidden="1" customHeight="1" x14ac:dyDescent="0.2">
      <c r="A349" s="11"/>
      <c r="B349" s="52" t="s">
        <v>120</v>
      </c>
      <c r="C349" s="48"/>
      <c r="D349" s="48"/>
      <c r="E349" s="82"/>
      <c r="F349" s="63">
        <f t="shared" si="43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4"/>
        <v>0</v>
      </c>
      <c r="K349" s="48">
        <f t="shared" si="45"/>
        <v>0</v>
      </c>
      <c r="L349" s="94" t="e">
        <f t="shared" si="46"/>
        <v>#DIV/0!</v>
      </c>
      <c r="M349" s="61" t="e">
        <f t="shared" si="47"/>
        <v>#DIV/0!</v>
      </c>
      <c r="N349" s="61" t="e">
        <f t="shared" si="48"/>
        <v>#DIV/0!</v>
      </c>
    </row>
    <row r="350" spans="1:14" ht="15.95" hidden="1" customHeight="1" x14ac:dyDescent="0.2">
      <c r="A350" s="11"/>
      <c r="B350" s="52" t="s">
        <v>125</v>
      </c>
      <c r="C350" s="48"/>
      <c r="D350" s="48"/>
      <c r="E350" s="82"/>
      <c r="F350" s="63">
        <f t="shared" si="43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4"/>
        <v>0</v>
      </c>
      <c r="K350" s="48">
        <f t="shared" si="45"/>
        <v>0</v>
      </c>
      <c r="L350" s="94" t="e">
        <f t="shared" si="46"/>
        <v>#DIV/0!</v>
      </c>
      <c r="M350" s="61" t="e">
        <f t="shared" si="47"/>
        <v>#DIV/0!</v>
      </c>
      <c r="N350" s="61" t="e">
        <f t="shared" si="48"/>
        <v>#DIV/0!</v>
      </c>
    </row>
    <row r="351" spans="1:14" ht="15.95" hidden="1" customHeight="1" x14ac:dyDescent="0.2">
      <c r="A351" s="11"/>
      <c r="B351" s="52" t="s">
        <v>103</v>
      </c>
      <c r="C351" s="48"/>
      <c r="D351" s="48"/>
      <c r="E351" s="82"/>
      <c r="F351" s="63">
        <f t="shared" si="43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4"/>
        <v>0</v>
      </c>
      <c r="K351" s="48">
        <f t="shared" si="45"/>
        <v>0</v>
      </c>
      <c r="L351" s="94" t="e">
        <f t="shared" si="46"/>
        <v>#DIV/0!</v>
      </c>
      <c r="M351" s="61" t="e">
        <f t="shared" si="47"/>
        <v>#DIV/0!</v>
      </c>
      <c r="N351" s="61" t="e">
        <f t="shared" si="48"/>
        <v>#DIV/0!</v>
      </c>
    </row>
    <row r="352" spans="1:14" ht="15.95" hidden="1" customHeight="1" x14ac:dyDescent="0.2">
      <c r="A352" s="11"/>
      <c r="B352" s="51" t="s">
        <v>110</v>
      </c>
      <c r="C352" s="48"/>
      <c r="D352" s="48"/>
      <c r="E352" s="82"/>
      <c r="F352" s="63">
        <f t="shared" si="43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4"/>
        <v>0</v>
      </c>
      <c r="K352" s="48">
        <f t="shared" si="45"/>
        <v>0</v>
      </c>
      <c r="L352" s="94" t="e">
        <f t="shared" si="46"/>
        <v>#DIV/0!</v>
      </c>
      <c r="M352" s="61" t="e">
        <f t="shared" si="47"/>
        <v>#DIV/0!</v>
      </c>
      <c r="N352" s="61" t="e">
        <f t="shared" si="48"/>
        <v>#DIV/0!</v>
      </c>
    </row>
    <row r="353" spans="1:14" ht="15.95" hidden="1" customHeight="1" x14ac:dyDescent="0.2">
      <c r="A353" s="11"/>
      <c r="B353" s="52" t="s">
        <v>124</v>
      </c>
      <c r="C353" s="48"/>
      <c r="D353" s="48"/>
      <c r="E353" s="84"/>
      <c r="F353" s="63">
        <f t="shared" si="43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4"/>
        <v>0</v>
      </c>
      <c r="K353" s="48">
        <f t="shared" si="45"/>
        <v>0</v>
      </c>
      <c r="L353" s="94" t="e">
        <f t="shared" si="46"/>
        <v>#DIV/0!</v>
      </c>
      <c r="M353" s="61" t="e">
        <f t="shared" si="47"/>
        <v>#DIV/0!</v>
      </c>
      <c r="N353" s="61" t="e">
        <f t="shared" si="48"/>
        <v>#DIV/0!</v>
      </c>
    </row>
    <row r="354" spans="1:14" ht="15.95" hidden="1" customHeight="1" x14ac:dyDescent="0.2">
      <c r="A354" s="11"/>
      <c r="B354" s="52" t="s">
        <v>119</v>
      </c>
      <c r="C354" s="48"/>
      <c r="D354" s="48"/>
      <c r="E354" s="84"/>
      <c r="F354" s="63">
        <f t="shared" si="43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4"/>
        <v>0</v>
      </c>
      <c r="K354" s="48">
        <f t="shared" si="45"/>
        <v>0</v>
      </c>
      <c r="L354" s="94" t="e">
        <f t="shared" si="46"/>
        <v>#DIV/0!</v>
      </c>
      <c r="M354" s="61" t="e">
        <f t="shared" si="47"/>
        <v>#DIV/0!</v>
      </c>
      <c r="N354" s="61" t="e">
        <f t="shared" si="48"/>
        <v>#DIV/0!</v>
      </c>
    </row>
    <row r="355" spans="1:14" ht="15.95" hidden="1" customHeight="1" x14ac:dyDescent="0.2">
      <c r="A355" s="11"/>
      <c r="B355" s="52" t="s">
        <v>121</v>
      </c>
      <c r="C355" s="48"/>
      <c r="D355" s="48"/>
      <c r="E355" s="84"/>
      <c r="F355" s="63">
        <f t="shared" si="43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4"/>
        <v>0</v>
      </c>
      <c r="K355" s="48">
        <f t="shared" si="45"/>
        <v>0</v>
      </c>
      <c r="L355" s="94" t="e">
        <f t="shared" si="46"/>
        <v>#DIV/0!</v>
      </c>
      <c r="M355" s="61" t="e">
        <f t="shared" si="47"/>
        <v>#DIV/0!</v>
      </c>
      <c r="N355" s="61" t="e">
        <f t="shared" si="48"/>
        <v>#DIV/0!</v>
      </c>
    </row>
    <row r="356" spans="1:14" ht="15.95" hidden="1" customHeight="1" x14ac:dyDescent="0.2">
      <c r="A356" s="11"/>
      <c r="B356" s="52" t="s">
        <v>88</v>
      </c>
      <c r="C356" s="48"/>
      <c r="D356" s="48"/>
      <c r="E356" s="84"/>
      <c r="F356" s="63">
        <f t="shared" si="43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4"/>
        <v>0</v>
      </c>
      <c r="K356" s="48">
        <f t="shared" si="45"/>
        <v>0</v>
      </c>
      <c r="L356" s="94" t="e">
        <f t="shared" si="46"/>
        <v>#DIV/0!</v>
      </c>
      <c r="M356" s="61" t="e">
        <f t="shared" si="47"/>
        <v>#DIV/0!</v>
      </c>
      <c r="N356" s="61" t="e">
        <f t="shared" si="48"/>
        <v>#DIV/0!</v>
      </c>
    </row>
    <row r="357" spans="1:14" ht="15.95" hidden="1" customHeight="1" x14ac:dyDescent="0.2">
      <c r="A357" s="11"/>
      <c r="B357" s="52" t="s">
        <v>106</v>
      </c>
      <c r="C357" s="48"/>
      <c r="D357" s="48"/>
      <c r="E357" s="84"/>
      <c r="F357" s="63">
        <f t="shared" si="43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4"/>
        <v>0</v>
      </c>
      <c r="K357" s="48">
        <f t="shared" si="45"/>
        <v>0</v>
      </c>
      <c r="L357" s="94" t="e">
        <f t="shared" si="46"/>
        <v>#DIV/0!</v>
      </c>
      <c r="M357" s="61" t="e">
        <f t="shared" si="47"/>
        <v>#DIV/0!</v>
      </c>
      <c r="N357" s="61" t="e">
        <f t="shared" si="48"/>
        <v>#DIV/0!</v>
      </c>
    </row>
    <row r="358" spans="1:14" ht="15.95" hidden="1" customHeight="1" x14ac:dyDescent="0.2">
      <c r="A358" s="11"/>
      <c r="B358" s="52" t="s">
        <v>104</v>
      </c>
      <c r="C358" s="48"/>
      <c r="D358" s="48"/>
      <c r="E358" s="84"/>
      <c r="F358" s="63">
        <f t="shared" si="43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4"/>
        <v>0</v>
      </c>
      <c r="K358" s="48">
        <f t="shared" si="45"/>
        <v>0</v>
      </c>
      <c r="L358" s="94" t="e">
        <f t="shared" si="46"/>
        <v>#DIV/0!</v>
      </c>
      <c r="M358" s="61" t="e">
        <f t="shared" si="47"/>
        <v>#DIV/0!</v>
      </c>
      <c r="N358" s="61" t="e">
        <f t="shared" si="48"/>
        <v>#DIV/0!</v>
      </c>
    </row>
    <row r="359" spans="1:14" ht="15.95" hidden="1" customHeight="1" x14ac:dyDescent="0.2">
      <c r="A359" s="11"/>
      <c r="B359" s="52" t="s">
        <v>111</v>
      </c>
      <c r="C359" s="48"/>
      <c r="D359" s="48"/>
      <c r="E359" s="84"/>
      <c r="F359" s="63">
        <f t="shared" si="43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3" t="s">
        <v>42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</row>
    <row r="368" spans="1:14" hidden="1" x14ac:dyDescent="0.2">
      <c r="A368" s="184" t="s">
        <v>59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</row>
    <row r="369" spans="1:14" hidden="1" x14ac:dyDescent="0.2">
      <c r="A369" s="186" t="s">
        <v>152</v>
      </c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</row>
    <row r="370" spans="1:14" hidden="1" x14ac:dyDescent="0.2">
      <c r="A370" s="184" t="s">
        <v>114</v>
      </c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7" t="s">
        <v>33</v>
      </c>
      <c r="C372" s="187" t="s">
        <v>122</v>
      </c>
      <c r="D372" s="187"/>
      <c r="E372" s="187" t="s">
        <v>52</v>
      </c>
      <c r="F372" s="187"/>
      <c r="G372" s="187" t="s">
        <v>158</v>
      </c>
      <c r="H372" s="187"/>
      <c r="I372" s="187"/>
      <c r="J372" s="187"/>
      <c r="K372" s="187" t="s">
        <v>29</v>
      </c>
      <c r="L372" s="187"/>
      <c r="M372" s="187" t="s">
        <v>62</v>
      </c>
      <c r="N372" s="187"/>
    </row>
    <row r="373" spans="1:14" ht="31.5" hidden="1" customHeight="1" x14ac:dyDescent="0.2">
      <c r="A373" s="96"/>
      <c r="B373" s="187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49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123</v>
      </c>
      <c r="C375" s="48"/>
      <c r="D375" s="48"/>
      <c r="E375" s="82"/>
      <c r="F375" s="63">
        <f t="shared" si="49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50">(G375+H375)</f>
        <v>0</v>
      </c>
      <c r="K375" s="48">
        <f t="shared" ref="K375:K410" si="51">J375-F375</f>
        <v>0</v>
      </c>
      <c r="L375" s="94" t="e">
        <f t="shared" ref="L375:L410" si="52">K375/F375*100</f>
        <v>#DIV/0!</v>
      </c>
      <c r="M375" s="61" t="e">
        <f t="shared" ref="M375:M410" si="53">(F375/$F$412*100)</f>
        <v>#DIV/0!</v>
      </c>
      <c r="N375" s="61" t="e">
        <f t="shared" ref="N375:N410" si="54">(J375/$J$412*100)</f>
        <v>#DIV/0!</v>
      </c>
    </row>
    <row r="376" spans="1:14" ht="15.95" hidden="1" customHeight="1" x14ac:dyDescent="0.2">
      <c r="A376" s="98"/>
      <c r="B376" s="52" t="s">
        <v>100</v>
      </c>
      <c r="C376" s="48"/>
      <c r="D376" s="48"/>
      <c r="E376" s="82"/>
      <c r="F376" s="63">
        <f t="shared" si="49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50"/>
        <v>0</v>
      </c>
      <c r="K376" s="48">
        <f t="shared" si="51"/>
        <v>0</v>
      </c>
      <c r="L376" s="94" t="e">
        <f t="shared" si="52"/>
        <v>#DIV/0!</v>
      </c>
      <c r="M376" s="61" t="e">
        <f t="shared" si="53"/>
        <v>#DIV/0!</v>
      </c>
      <c r="N376" s="61" t="e">
        <f t="shared" si="54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49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50"/>
        <v>0</v>
      </c>
      <c r="K377" s="48">
        <f t="shared" si="51"/>
        <v>0</v>
      </c>
      <c r="L377" s="94" t="e">
        <f t="shared" si="52"/>
        <v>#DIV/0!</v>
      </c>
      <c r="M377" s="61" t="e">
        <f t="shared" si="53"/>
        <v>#DIV/0!</v>
      </c>
      <c r="N377" s="61" t="e">
        <f t="shared" si="54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49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50"/>
        <v>0</v>
      </c>
      <c r="K378" s="48">
        <f t="shared" si="51"/>
        <v>0</v>
      </c>
      <c r="L378" s="94" t="e">
        <f t="shared" si="52"/>
        <v>#DIV/0!</v>
      </c>
      <c r="M378" s="61" t="e">
        <f t="shared" si="53"/>
        <v>#DIV/0!</v>
      </c>
      <c r="N378" s="61" t="e">
        <f t="shared" si="54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49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0"/>
        <v>0</v>
      </c>
      <c r="K379" s="48">
        <f t="shared" si="51"/>
        <v>0</v>
      </c>
      <c r="L379" s="94" t="e">
        <f t="shared" si="52"/>
        <v>#DIV/0!</v>
      </c>
      <c r="M379" s="61" t="e">
        <f t="shared" si="53"/>
        <v>#DIV/0!</v>
      </c>
      <c r="N379" s="61" t="e">
        <f t="shared" si="54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49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50"/>
        <v>0</v>
      </c>
      <c r="K380" s="48">
        <f t="shared" si="51"/>
        <v>0</v>
      </c>
      <c r="L380" s="94" t="e">
        <f t="shared" si="52"/>
        <v>#DIV/0!</v>
      </c>
      <c r="M380" s="61" t="e">
        <f t="shared" si="53"/>
        <v>#DIV/0!</v>
      </c>
      <c r="N380" s="61" t="e">
        <f t="shared" si="54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5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50"/>
        <v>0</v>
      </c>
      <c r="K381" s="48">
        <f t="shared" si="51"/>
        <v>0</v>
      </c>
      <c r="L381" s="94" t="e">
        <f t="shared" si="52"/>
        <v>#DIV/0!</v>
      </c>
      <c r="M381" s="61" t="e">
        <f t="shared" si="53"/>
        <v>#DIV/0!</v>
      </c>
      <c r="N381" s="61" t="e">
        <f t="shared" si="54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5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50"/>
        <v>0</v>
      </c>
      <c r="K382" s="48">
        <f t="shared" si="51"/>
        <v>0</v>
      </c>
      <c r="L382" s="94" t="e">
        <f t="shared" si="52"/>
        <v>#DIV/0!</v>
      </c>
      <c r="M382" s="61" t="e">
        <f t="shared" si="53"/>
        <v>#DIV/0!</v>
      </c>
      <c r="N382" s="61" t="e">
        <f t="shared" si="54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5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50"/>
        <v>0</v>
      </c>
      <c r="K383" s="48">
        <f t="shared" si="51"/>
        <v>0</v>
      </c>
      <c r="L383" s="94" t="e">
        <f t="shared" si="52"/>
        <v>#DIV/0!</v>
      </c>
      <c r="M383" s="61" t="e">
        <f t="shared" si="53"/>
        <v>#DIV/0!</v>
      </c>
      <c r="N383" s="61" t="e">
        <f t="shared" si="54"/>
        <v>#DIV/0!</v>
      </c>
    </row>
    <row r="384" spans="1:14" ht="15.95" hidden="1" customHeight="1" x14ac:dyDescent="0.2">
      <c r="A384" s="98"/>
      <c r="B384" s="52" t="s">
        <v>99</v>
      </c>
      <c r="C384" s="48"/>
      <c r="D384" s="48"/>
      <c r="E384" s="84"/>
      <c r="F384" s="63">
        <f t="shared" si="55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50"/>
        <v>0</v>
      </c>
      <c r="K384" s="48">
        <f t="shared" si="51"/>
        <v>0</v>
      </c>
      <c r="L384" s="94" t="e">
        <f t="shared" si="52"/>
        <v>#DIV/0!</v>
      </c>
      <c r="M384" s="61" t="e">
        <f t="shared" si="53"/>
        <v>#DIV/0!</v>
      </c>
      <c r="N384" s="61" t="e">
        <f t="shared" si="54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5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50"/>
        <v>0</v>
      </c>
      <c r="K385" s="48">
        <f t="shared" si="51"/>
        <v>0</v>
      </c>
      <c r="L385" s="94" t="e">
        <f t="shared" si="52"/>
        <v>#DIV/0!</v>
      </c>
      <c r="M385" s="61" t="e">
        <f t="shared" si="53"/>
        <v>#DIV/0!</v>
      </c>
      <c r="N385" s="61" t="e">
        <f t="shared" si="54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5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0"/>
        <v>0</v>
      </c>
      <c r="K386" s="48">
        <f t="shared" si="51"/>
        <v>0</v>
      </c>
      <c r="L386" s="94" t="e">
        <f t="shared" si="52"/>
        <v>#DIV/0!</v>
      </c>
      <c r="M386" s="61" t="e">
        <f t="shared" si="53"/>
        <v>#DIV/0!</v>
      </c>
      <c r="N386" s="61" t="e">
        <f t="shared" si="54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5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50"/>
        <v>0</v>
      </c>
      <c r="K387" s="48">
        <f t="shared" si="51"/>
        <v>0</v>
      </c>
      <c r="L387" s="94" t="e">
        <f t="shared" si="52"/>
        <v>#DIV/0!</v>
      </c>
      <c r="M387" s="61" t="e">
        <f t="shared" si="53"/>
        <v>#DIV/0!</v>
      </c>
      <c r="N387" s="61" t="e">
        <f t="shared" si="54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5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50"/>
        <v>0</v>
      </c>
      <c r="K388" s="48">
        <f t="shared" si="51"/>
        <v>0</v>
      </c>
      <c r="L388" s="94" t="e">
        <f t="shared" si="52"/>
        <v>#DIV/0!</v>
      </c>
      <c r="M388" s="61" t="e">
        <f t="shared" si="53"/>
        <v>#DIV/0!</v>
      </c>
      <c r="N388" s="61" t="e">
        <f t="shared" si="54"/>
        <v>#DIV/0!</v>
      </c>
    </row>
    <row r="389" spans="1:14" ht="15.95" hidden="1" customHeight="1" x14ac:dyDescent="0.2">
      <c r="A389" s="11"/>
      <c r="B389" s="52" t="s">
        <v>108</v>
      </c>
      <c r="C389" s="48"/>
      <c r="D389" s="48"/>
      <c r="E389" s="82"/>
      <c r="F389" s="63">
        <f t="shared" si="55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50"/>
        <v>0</v>
      </c>
      <c r="K389" s="48">
        <f t="shared" si="51"/>
        <v>0</v>
      </c>
      <c r="L389" s="94" t="e">
        <f t="shared" si="52"/>
        <v>#DIV/0!</v>
      </c>
      <c r="M389" s="61" t="e">
        <f t="shared" si="53"/>
        <v>#DIV/0!</v>
      </c>
      <c r="N389" s="61" t="e">
        <f t="shared" si="54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5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50"/>
        <v>0</v>
      </c>
      <c r="K390" s="48">
        <f t="shared" si="51"/>
        <v>0</v>
      </c>
      <c r="L390" s="94" t="e">
        <f t="shared" si="52"/>
        <v>#DIV/0!</v>
      </c>
      <c r="M390" s="61" t="e">
        <f t="shared" si="53"/>
        <v>#DIV/0!</v>
      </c>
      <c r="N390" s="61" t="e">
        <f t="shared" si="54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5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0"/>
        <v>0</v>
      </c>
      <c r="K391" s="48">
        <f t="shared" si="51"/>
        <v>0</v>
      </c>
      <c r="L391" s="94" t="e">
        <f t="shared" si="52"/>
        <v>#DIV/0!</v>
      </c>
      <c r="M391" s="61" t="e">
        <f t="shared" si="53"/>
        <v>#DIV/0!</v>
      </c>
      <c r="N391" s="61" t="e">
        <f t="shared" si="54"/>
        <v>#DIV/0!</v>
      </c>
    </row>
    <row r="392" spans="1:14" ht="15.95" hidden="1" customHeight="1" x14ac:dyDescent="0.2">
      <c r="A392" s="11"/>
      <c r="B392" s="52" t="s">
        <v>101</v>
      </c>
      <c r="C392" s="48"/>
      <c r="D392" s="48"/>
      <c r="E392" s="82"/>
      <c r="F392" s="63">
        <f t="shared" si="55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50"/>
        <v>0</v>
      </c>
      <c r="K392" s="48">
        <f t="shared" si="51"/>
        <v>0</v>
      </c>
      <c r="L392" s="94" t="e">
        <f t="shared" si="52"/>
        <v>#DIV/0!</v>
      </c>
      <c r="M392" s="61" t="e">
        <f t="shared" si="53"/>
        <v>#DIV/0!</v>
      </c>
      <c r="N392" s="61" t="e">
        <f t="shared" si="54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5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50"/>
        <v>0</v>
      </c>
      <c r="K393" s="48">
        <f t="shared" si="51"/>
        <v>0</v>
      </c>
      <c r="L393" s="94" t="e">
        <f t="shared" si="52"/>
        <v>#DIV/0!</v>
      </c>
      <c r="M393" s="61" t="e">
        <f t="shared" si="53"/>
        <v>#DIV/0!</v>
      </c>
      <c r="N393" s="61" t="e">
        <f t="shared" si="54"/>
        <v>#DIV/0!</v>
      </c>
    </row>
    <row r="394" spans="1:14" ht="15.95" hidden="1" customHeight="1" x14ac:dyDescent="0.2">
      <c r="A394" s="11"/>
      <c r="B394" s="52" t="s">
        <v>102</v>
      </c>
      <c r="C394" s="48"/>
      <c r="D394" s="48"/>
      <c r="E394" s="84"/>
      <c r="F394" s="63">
        <f t="shared" si="55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50"/>
        <v>0</v>
      </c>
      <c r="K394" s="48">
        <f t="shared" si="51"/>
        <v>0</v>
      </c>
      <c r="L394" s="94" t="e">
        <f t="shared" si="52"/>
        <v>#DIV/0!</v>
      </c>
      <c r="M394" s="61" t="e">
        <f t="shared" si="53"/>
        <v>#DIV/0!</v>
      </c>
      <c r="N394" s="61" t="e">
        <f t="shared" si="54"/>
        <v>#DIV/0!</v>
      </c>
    </row>
    <row r="395" spans="1:14" ht="15.95" hidden="1" customHeight="1" x14ac:dyDescent="0.2">
      <c r="A395" s="11"/>
      <c r="B395" s="51" t="s">
        <v>116</v>
      </c>
      <c r="C395" s="48"/>
      <c r="D395" s="48"/>
      <c r="E395" s="84"/>
      <c r="F395" s="63">
        <f t="shared" si="55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50"/>
        <v>0</v>
      </c>
      <c r="K395" s="48">
        <f t="shared" si="51"/>
        <v>0</v>
      </c>
      <c r="L395" s="94" t="e">
        <f t="shared" si="52"/>
        <v>#DIV/0!</v>
      </c>
      <c r="M395" s="61" t="e">
        <f t="shared" si="53"/>
        <v>#DIV/0!</v>
      </c>
      <c r="N395" s="61" t="e">
        <f t="shared" si="54"/>
        <v>#DIV/0!</v>
      </c>
    </row>
    <row r="396" spans="1:14" ht="15.95" hidden="1" customHeight="1" x14ac:dyDescent="0.2">
      <c r="A396" s="11"/>
      <c r="B396" s="52" t="s">
        <v>107</v>
      </c>
      <c r="C396" s="48"/>
      <c r="D396" s="48"/>
      <c r="E396" s="84"/>
      <c r="F396" s="63">
        <f t="shared" si="55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0"/>
        <v>0</v>
      </c>
      <c r="K396" s="48">
        <f t="shared" si="51"/>
        <v>0</v>
      </c>
      <c r="L396" s="94" t="e">
        <f t="shared" si="52"/>
        <v>#DIV/0!</v>
      </c>
      <c r="M396" s="61" t="e">
        <f t="shared" si="53"/>
        <v>#DIV/0!</v>
      </c>
      <c r="N396" s="61" t="e">
        <f t="shared" si="54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5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50"/>
        <v>0</v>
      </c>
      <c r="K397" s="48">
        <f t="shared" si="51"/>
        <v>0</v>
      </c>
      <c r="L397" s="94" t="e">
        <f t="shared" si="52"/>
        <v>#DIV/0!</v>
      </c>
      <c r="M397" s="61" t="e">
        <f t="shared" si="53"/>
        <v>#DIV/0!</v>
      </c>
      <c r="N397" s="61" t="e">
        <f t="shared" si="54"/>
        <v>#DIV/0!</v>
      </c>
    </row>
    <row r="398" spans="1:14" ht="15.95" hidden="1" customHeight="1" x14ac:dyDescent="0.2">
      <c r="A398" s="11"/>
      <c r="B398" s="52" t="s">
        <v>105</v>
      </c>
      <c r="C398" s="48"/>
      <c r="D398" s="48"/>
      <c r="E398" s="84"/>
      <c r="F398" s="63">
        <f t="shared" si="55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0"/>
        <v>0</v>
      </c>
      <c r="K398" s="48">
        <f t="shared" si="51"/>
        <v>0</v>
      </c>
      <c r="L398" s="94" t="e">
        <f t="shared" si="52"/>
        <v>#DIV/0!</v>
      </c>
      <c r="M398" s="61" t="e">
        <f t="shared" si="53"/>
        <v>#DIV/0!</v>
      </c>
      <c r="N398" s="61" t="e">
        <f t="shared" si="54"/>
        <v>#DIV/0!</v>
      </c>
    </row>
    <row r="399" spans="1:14" ht="15.95" hidden="1" customHeight="1" x14ac:dyDescent="0.2">
      <c r="A399" s="11"/>
      <c r="B399" s="52" t="s">
        <v>115</v>
      </c>
      <c r="C399" s="48"/>
      <c r="D399" s="48"/>
      <c r="E399" s="82"/>
      <c r="F399" s="63">
        <f t="shared" si="55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50"/>
        <v>0</v>
      </c>
      <c r="K399" s="48">
        <f t="shared" si="51"/>
        <v>0</v>
      </c>
      <c r="L399" s="94" t="e">
        <f t="shared" si="52"/>
        <v>#DIV/0!</v>
      </c>
      <c r="M399" s="61" t="e">
        <f t="shared" si="53"/>
        <v>#DIV/0!</v>
      </c>
      <c r="N399" s="61" t="e">
        <f t="shared" si="54"/>
        <v>#DIV/0!</v>
      </c>
    </row>
    <row r="400" spans="1:14" ht="15.95" hidden="1" customHeight="1" x14ac:dyDescent="0.2">
      <c r="A400" s="11"/>
      <c r="B400" s="52" t="s">
        <v>117</v>
      </c>
      <c r="C400" s="48"/>
      <c r="D400" s="48"/>
      <c r="E400" s="82"/>
      <c r="F400" s="63">
        <f t="shared" si="55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50"/>
        <v>0</v>
      </c>
      <c r="K400" s="48">
        <f t="shared" si="51"/>
        <v>0</v>
      </c>
      <c r="L400" s="94" t="e">
        <f t="shared" si="52"/>
        <v>#DIV/0!</v>
      </c>
      <c r="M400" s="61" t="e">
        <f t="shared" si="53"/>
        <v>#DIV/0!</v>
      </c>
      <c r="N400" s="61" t="e">
        <f t="shared" si="54"/>
        <v>#DIV/0!</v>
      </c>
    </row>
    <row r="401" spans="1:14" ht="15.95" hidden="1" customHeight="1" x14ac:dyDescent="0.2">
      <c r="A401" s="11"/>
      <c r="B401" s="52" t="s">
        <v>120</v>
      </c>
      <c r="C401" s="48"/>
      <c r="D401" s="48"/>
      <c r="E401" s="82"/>
      <c r="F401" s="63">
        <f t="shared" si="55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50"/>
        <v>0</v>
      </c>
      <c r="K401" s="48">
        <f t="shared" si="51"/>
        <v>0</v>
      </c>
      <c r="L401" s="94" t="e">
        <f t="shared" si="52"/>
        <v>#DIV/0!</v>
      </c>
      <c r="M401" s="61" t="e">
        <f t="shared" si="53"/>
        <v>#DIV/0!</v>
      </c>
      <c r="N401" s="61" t="e">
        <f t="shared" si="54"/>
        <v>#DIV/0!</v>
      </c>
    </row>
    <row r="402" spans="1:14" ht="15.95" hidden="1" customHeight="1" x14ac:dyDescent="0.2">
      <c r="A402" s="11"/>
      <c r="B402" s="52" t="s">
        <v>125</v>
      </c>
      <c r="C402" s="48"/>
      <c r="D402" s="48"/>
      <c r="E402" s="82"/>
      <c r="F402" s="63">
        <f t="shared" ref="F402:F410" si="56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50"/>
        <v>0</v>
      </c>
      <c r="K402" s="48">
        <f t="shared" si="51"/>
        <v>0</v>
      </c>
      <c r="L402" s="94" t="e">
        <f t="shared" si="52"/>
        <v>#DIV/0!</v>
      </c>
      <c r="M402" s="61" t="e">
        <f t="shared" si="53"/>
        <v>#DIV/0!</v>
      </c>
      <c r="N402" s="61" t="e">
        <f t="shared" si="54"/>
        <v>#DIV/0!</v>
      </c>
    </row>
    <row r="403" spans="1:14" ht="15.95" hidden="1" customHeight="1" x14ac:dyDescent="0.2">
      <c r="A403" s="11"/>
      <c r="B403" s="52" t="s">
        <v>103</v>
      </c>
      <c r="C403" s="48"/>
      <c r="D403" s="48"/>
      <c r="E403" s="82"/>
      <c r="F403" s="63">
        <f t="shared" si="56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0"/>
        <v>0</v>
      </c>
      <c r="K403" s="48">
        <f t="shared" si="51"/>
        <v>0</v>
      </c>
      <c r="L403" s="94" t="e">
        <f t="shared" si="52"/>
        <v>#DIV/0!</v>
      </c>
      <c r="M403" s="61" t="e">
        <f t="shared" si="53"/>
        <v>#DIV/0!</v>
      </c>
      <c r="N403" s="61" t="e">
        <f t="shared" si="54"/>
        <v>#DIV/0!</v>
      </c>
    </row>
    <row r="404" spans="1:14" ht="15.95" hidden="1" customHeight="1" x14ac:dyDescent="0.2">
      <c r="A404" s="11"/>
      <c r="B404" s="51" t="s">
        <v>110</v>
      </c>
      <c r="C404" s="48"/>
      <c r="D404" s="48"/>
      <c r="E404" s="82"/>
      <c r="F404" s="63">
        <f t="shared" si="56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50"/>
        <v>0</v>
      </c>
      <c r="K404" s="48">
        <f t="shared" si="51"/>
        <v>0</v>
      </c>
      <c r="L404" s="94" t="e">
        <f t="shared" si="52"/>
        <v>#DIV/0!</v>
      </c>
      <c r="M404" s="61" t="e">
        <f t="shared" si="53"/>
        <v>#DIV/0!</v>
      </c>
      <c r="N404" s="61" t="e">
        <f t="shared" si="54"/>
        <v>#DIV/0!</v>
      </c>
    </row>
    <row r="405" spans="1:14" ht="15.95" hidden="1" customHeight="1" x14ac:dyDescent="0.2">
      <c r="A405" s="11"/>
      <c r="B405" s="52" t="s">
        <v>124</v>
      </c>
      <c r="C405" s="48"/>
      <c r="D405" s="48"/>
      <c r="E405" s="84"/>
      <c r="F405" s="63">
        <f t="shared" si="56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50"/>
        <v>0</v>
      </c>
      <c r="K405" s="48">
        <f t="shared" si="51"/>
        <v>0</v>
      </c>
      <c r="L405" s="94" t="e">
        <f t="shared" si="52"/>
        <v>#DIV/0!</v>
      </c>
      <c r="M405" s="61" t="e">
        <f t="shared" si="53"/>
        <v>#DIV/0!</v>
      </c>
      <c r="N405" s="61" t="e">
        <f t="shared" si="54"/>
        <v>#DIV/0!</v>
      </c>
    </row>
    <row r="406" spans="1:14" ht="15.95" hidden="1" customHeight="1" x14ac:dyDescent="0.2">
      <c r="A406" s="11"/>
      <c r="B406" s="52" t="s">
        <v>119</v>
      </c>
      <c r="C406" s="48"/>
      <c r="D406" s="48"/>
      <c r="E406" s="84"/>
      <c r="F406" s="63">
        <f t="shared" si="56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50"/>
        <v>0</v>
      </c>
      <c r="K406" s="48">
        <f t="shared" si="51"/>
        <v>0</v>
      </c>
      <c r="L406" s="94" t="e">
        <f t="shared" si="52"/>
        <v>#DIV/0!</v>
      </c>
      <c r="M406" s="61" t="e">
        <f t="shared" si="53"/>
        <v>#DIV/0!</v>
      </c>
      <c r="N406" s="61" t="e">
        <f t="shared" si="54"/>
        <v>#DIV/0!</v>
      </c>
    </row>
    <row r="407" spans="1:14" ht="15.95" hidden="1" customHeight="1" x14ac:dyDescent="0.2">
      <c r="A407" s="11"/>
      <c r="B407" s="52" t="s">
        <v>121</v>
      </c>
      <c r="C407" s="48"/>
      <c r="D407" s="48"/>
      <c r="E407" s="84"/>
      <c r="F407" s="63">
        <f t="shared" si="56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0"/>
        <v>0</v>
      </c>
      <c r="K407" s="48">
        <f t="shared" si="51"/>
        <v>0</v>
      </c>
      <c r="L407" s="94" t="e">
        <f t="shared" si="52"/>
        <v>#DIV/0!</v>
      </c>
      <c r="M407" s="61" t="e">
        <f t="shared" si="53"/>
        <v>#DIV/0!</v>
      </c>
      <c r="N407" s="61" t="e">
        <f t="shared" si="54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6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50"/>
        <v>0</v>
      </c>
      <c r="K408" s="48">
        <f t="shared" si="51"/>
        <v>0</v>
      </c>
      <c r="L408" s="94" t="e">
        <f t="shared" si="52"/>
        <v>#DIV/0!</v>
      </c>
      <c r="M408" s="61" t="e">
        <f t="shared" si="53"/>
        <v>#DIV/0!</v>
      </c>
      <c r="N408" s="61" t="e">
        <f t="shared" si="54"/>
        <v>#DIV/0!</v>
      </c>
    </row>
    <row r="409" spans="1:14" ht="15.95" hidden="1" customHeight="1" x14ac:dyDescent="0.2">
      <c r="A409" s="11"/>
      <c r="B409" s="52" t="s">
        <v>106</v>
      </c>
      <c r="C409" s="48"/>
      <c r="D409" s="48"/>
      <c r="E409" s="84"/>
      <c r="F409" s="63">
        <f t="shared" si="56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50"/>
        <v>0</v>
      </c>
      <c r="K409" s="48">
        <f t="shared" si="51"/>
        <v>0</v>
      </c>
      <c r="L409" s="94" t="e">
        <f t="shared" si="52"/>
        <v>#DIV/0!</v>
      </c>
      <c r="M409" s="61" t="e">
        <f t="shared" si="53"/>
        <v>#DIV/0!</v>
      </c>
      <c r="N409" s="61" t="e">
        <f t="shared" si="54"/>
        <v>#DIV/0!</v>
      </c>
    </row>
    <row r="410" spans="1:14" ht="15.95" hidden="1" customHeight="1" x14ac:dyDescent="0.2">
      <c r="A410" s="11"/>
      <c r="B410" s="52" t="s">
        <v>104</v>
      </c>
      <c r="C410" s="48"/>
      <c r="D410" s="48"/>
      <c r="E410" s="84"/>
      <c r="F410" s="63">
        <f t="shared" si="56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50"/>
        <v>0</v>
      </c>
      <c r="K410" s="48">
        <f t="shared" si="51"/>
        <v>0</v>
      </c>
      <c r="L410" s="94" t="e">
        <f t="shared" si="52"/>
        <v>#DIV/0!</v>
      </c>
      <c r="M410" s="61" t="e">
        <f t="shared" si="53"/>
        <v>#DIV/0!</v>
      </c>
      <c r="N410" s="61" t="e">
        <f t="shared" si="54"/>
        <v>#DIV/0!</v>
      </c>
    </row>
    <row r="411" spans="1:14" ht="15.95" hidden="1" customHeight="1" x14ac:dyDescent="0.2">
      <c r="A411" s="11"/>
      <c r="B411" s="52" t="s">
        <v>111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3" t="s">
        <v>42</v>
      </c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</row>
    <row r="420" spans="1:14" hidden="1" x14ac:dyDescent="0.2">
      <c r="A420" s="184" t="s">
        <v>59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</row>
    <row r="421" spans="1:14" hidden="1" x14ac:dyDescent="0.2">
      <c r="A421" s="186" t="s">
        <v>153</v>
      </c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</row>
    <row r="422" spans="1:14" hidden="1" x14ac:dyDescent="0.2">
      <c r="A422" s="184" t="s">
        <v>114</v>
      </c>
      <c r="B422" s="184"/>
      <c r="C422" s="184"/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7" t="s">
        <v>33</v>
      </c>
      <c r="C424" s="187" t="s">
        <v>122</v>
      </c>
      <c r="D424" s="187"/>
      <c r="E424" s="187" t="s">
        <v>52</v>
      </c>
      <c r="F424" s="187"/>
      <c r="G424" s="187" t="s">
        <v>158</v>
      </c>
      <c r="H424" s="187"/>
      <c r="I424" s="187"/>
      <c r="J424" s="187"/>
      <c r="K424" s="187" t="s">
        <v>29</v>
      </c>
      <c r="L424" s="187"/>
      <c r="M424" s="187" t="s">
        <v>62</v>
      </c>
      <c r="N424" s="187"/>
    </row>
    <row r="425" spans="1:14" ht="31.5" hidden="1" customHeight="1" x14ac:dyDescent="0.2">
      <c r="A425" s="96"/>
      <c r="B425" s="187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7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123</v>
      </c>
      <c r="C427" s="48"/>
      <c r="D427" s="48"/>
      <c r="E427" s="82"/>
      <c r="F427" s="63">
        <f t="shared" si="57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8">(G427+H427)</f>
        <v>0</v>
      </c>
      <c r="K427" s="48">
        <f t="shared" ref="K427:K462" si="59">J427-F427</f>
        <v>0</v>
      </c>
      <c r="L427" s="94" t="e">
        <f t="shared" ref="L427:L462" si="60">K427/F427*100</f>
        <v>#DIV/0!</v>
      </c>
      <c r="M427" s="61" t="e">
        <f t="shared" ref="M427:M462" si="61">(F427/$F$464*100)</f>
        <v>#DIV/0!</v>
      </c>
      <c r="N427" s="61" t="e">
        <f t="shared" ref="N427:N462" si="62">(J427/$J$464*100)</f>
        <v>#DIV/0!</v>
      </c>
    </row>
    <row r="428" spans="1:14" ht="15.95" hidden="1" customHeight="1" x14ac:dyDescent="0.2">
      <c r="A428" s="98"/>
      <c r="B428" s="52" t="s">
        <v>100</v>
      </c>
      <c r="C428" s="48"/>
      <c r="D428" s="48"/>
      <c r="E428" s="82"/>
      <c r="F428" s="63">
        <f t="shared" si="57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8"/>
        <v>0</v>
      </c>
      <c r="K428" s="48">
        <f t="shared" si="59"/>
        <v>0</v>
      </c>
      <c r="L428" s="94" t="e">
        <f t="shared" si="60"/>
        <v>#DIV/0!</v>
      </c>
      <c r="M428" s="61" t="e">
        <f t="shared" si="61"/>
        <v>#DIV/0!</v>
      </c>
      <c r="N428" s="61" t="e">
        <f t="shared" si="62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7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8"/>
        <v>0</v>
      </c>
      <c r="K429" s="48">
        <f t="shared" si="59"/>
        <v>0</v>
      </c>
      <c r="L429" s="94" t="e">
        <f t="shared" si="60"/>
        <v>#DIV/0!</v>
      </c>
      <c r="M429" s="61" t="e">
        <f t="shared" si="61"/>
        <v>#DIV/0!</v>
      </c>
      <c r="N429" s="61" t="e">
        <f t="shared" si="62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7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8"/>
        <v>0</v>
      </c>
      <c r="K430" s="48">
        <f t="shared" si="59"/>
        <v>0</v>
      </c>
      <c r="L430" s="94" t="e">
        <f t="shared" si="60"/>
        <v>#DIV/0!</v>
      </c>
      <c r="M430" s="61" t="e">
        <f t="shared" si="61"/>
        <v>#DIV/0!</v>
      </c>
      <c r="N430" s="61" t="e">
        <f t="shared" si="62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7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8"/>
        <v>0</v>
      </c>
      <c r="K431" s="48">
        <f t="shared" si="59"/>
        <v>0</v>
      </c>
      <c r="L431" s="94" t="e">
        <f t="shared" si="60"/>
        <v>#DIV/0!</v>
      </c>
      <c r="M431" s="61" t="e">
        <f t="shared" si="61"/>
        <v>#DIV/0!</v>
      </c>
      <c r="N431" s="61" t="e">
        <f t="shared" si="62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7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8"/>
        <v>0</v>
      </c>
      <c r="K432" s="48">
        <f t="shared" si="59"/>
        <v>0</v>
      </c>
      <c r="L432" s="94" t="e">
        <f t="shared" si="60"/>
        <v>#DIV/0!</v>
      </c>
      <c r="M432" s="61" t="e">
        <f t="shared" si="61"/>
        <v>#DIV/0!</v>
      </c>
      <c r="N432" s="61" t="e">
        <f t="shared" si="62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7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8"/>
        <v>0</v>
      </c>
      <c r="K433" s="48">
        <f t="shared" si="59"/>
        <v>0</v>
      </c>
      <c r="L433" s="94" t="e">
        <f t="shared" si="60"/>
        <v>#DIV/0!</v>
      </c>
      <c r="M433" s="61" t="e">
        <f t="shared" si="61"/>
        <v>#DIV/0!</v>
      </c>
      <c r="N433" s="61" t="e">
        <f t="shared" si="62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7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8"/>
        <v>0</v>
      </c>
      <c r="K434" s="48">
        <f t="shared" si="59"/>
        <v>0</v>
      </c>
      <c r="L434" s="94" t="e">
        <f t="shared" si="60"/>
        <v>#DIV/0!</v>
      </c>
      <c r="M434" s="61" t="e">
        <f t="shared" si="61"/>
        <v>#DIV/0!</v>
      </c>
      <c r="N434" s="61" t="e">
        <f t="shared" si="62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7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8"/>
        <v>0</v>
      </c>
      <c r="K435" s="48">
        <f t="shared" si="59"/>
        <v>0</v>
      </c>
      <c r="L435" s="94" t="e">
        <f t="shared" si="60"/>
        <v>#DIV/0!</v>
      </c>
      <c r="M435" s="61" t="e">
        <f t="shared" si="61"/>
        <v>#DIV/0!</v>
      </c>
      <c r="N435" s="61" t="e">
        <f t="shared" si="62"/>
        <v>#DIV/0!</v>
      </c>
    </row>
    <row r="436" spans="1:14" ht="15.95" hidden="1" customHeight="1" x14ac:dyDescent="0.2">
      <c r="A436" s="98"/>
      <c r="B436" s="52" t="s">
        <v>99</v>
      </c>
      <c r="C436" s="48"/>
      <c r="D436" s="48"/>
      <c r="E436" s="84"/>
      <c r="F436" s="63">
        <f t="shared" si="57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8"/>
        <v>0</v>
      </c>
      <c r="K436" s="48">
        <f t="shared" si="59"/>
        <v>0</v>
      </c>
      <c r="L436" s="94" t="e">
        <f t="shared" si="60"/>
        <v>#DIV/0!</v>
      </c>
      <c r="M436" s="61" t="e">
        <f t="shared" si="61"/>
        <v>#DIV/0!</v>
      </c>
      <c r="N436" s="61" t="e">
        <f t="shared" si="62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7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8"/>
        <v>0</v>
      </c>
      <c r="K437" s="48">
        <f t="shared" si="59"/>
        <v>0</v>
      </c>
      <c r="L437" s="94" t="e">
        <f t="shared" si="60"/>
        <v>#DIV/0!</v>
      </c>
      <c r="M437" s="61" t="e">
        <f t="shared" si="61"/>
        <v>#DIV/0!</v>
      </c>
      <c r="N437" s="61" t="e">
        <f t="shared" si="62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7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8"/>
        <v>0</v>
      </c>
      <c r="K438" s="48">
        <f t="shared" si="59"/>
        <v>0</v>
      </c>
      <c r="L438" s="94" t="e">
        <f t="shared" si="60"/>
        <v>#DIV/0!</v>
      </c>
      <c r="M438" s="61" t="e">
        <f t="shared" si="61"/>
        <v>#DIV/0!</v>
      </c>
      <c r="N438" s="61" t="e">
        <f t="shared" si="62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7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8"/>
        <v>0</v>
      </c>
      <c r="K439" s="48">
        <f t="shared" si="59"/>
        <v>0</v>
      </c>
      <c r="L439" s="94" t="e">
        <f t="shared" si="60"/>
        <v>#DIV/0!</v>
      </c>
      <c r="M439" s="61" t="e">
        <f t="shared" si="61"/>
        <v>#DIV/0!</v>
      </c>
      <c r="N439" s="61" t="e">
        <f t="shared" si="62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7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8"/>
        <v>0</v>
      </c>
      <c r="K440" s="48">
        <f t="shared" si="59"/>
        <v>0</v>
      </c>
      <c r="L440" s="94" t="e">
        <f t="shared" si="60"/>
        <v>#DIV/0!</v>
      </c>
      <c r="M440" s="61" t="e">
        <f t="shared" si="61"/>
        <v>#DIV/0!</v>
      </c>
      <c r="N440" s="61" t="e">
        <f t="shared" si="62"/>
        <v>#DIV/0!</v>
      </c>
    </row>
    <row r="441" spans="1:14" ht="15.95" hidden="1" customHeight="1" x14ac:dyDescent="0.2">
      <c r="A441" s="11"/>
      <c r="B441" s="52" t="s">
        <v>108</v>
      </c>
      <c r="C441" s="48"/>
      <c r="D441" s="48"/>
      <c r="E441" s="82"/>
      <c r="F441" s="63">
        <f t="shared" si="57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8"/>
        <v>0</v>
      </c>
      <c r="K441" s="48">
        <f t="shared" si="59"/>
        <v>0</v>
      </c>
      <c r="L441" s="94" t="e">
        <f t="shared" si="60"/>
        <v>#DIV/0!</v>
      </c>
      <c r="M441" s="61" t="e">
        <f t="shared" si="61"/>
        <v>#DIV/0!</v>
      </c>
      <c r="N441" s="61" t="e">
        <f t="shared" si="62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7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8"/>
        <v>0</v>
      </c>
      <c r="K442" s="48">
        <f t="shared" si="59"/>
        <v>0</v>
      </c>
      <c r="L442" s="94" t="e">
        <f t="shared" si="60"/>
        <v>#DIV/0!</v>
      </c>
      <c r="M442" s="61" t="e">
        <f t="shared" si="61"/>
        <v>#DIV/0!</v>
      </c>
      <c r="N442" s="61" t="e">
        <f t="shared" si="62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7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8"/>
        <v>0</v>
      </c>
      <c r="K443" s="48">
        <f t="shared" si="59"/>
        <v>0</v>
      </c>
      <c r="L443" s="94" t="e">
        <f t="shared" si="60"/>
        <v>#DIV/0!</v>
      </c>
      <c r="M443" s="61" t="e">
        <f t="shared" si="61"/>
        <v>#DIV/0!</v>
      </c>
      <c r="N443" s="61" t="e">
        <f t="shared" si="62"/>
        <v>#DIV/0!</v>
      </c>
    </row>
    <row r="444" spans="1:14" ht="15.95" hidden="1" customHeight="1" x14ac:dyDescent="0.2">
      <c r="A444" s="11"/>
      <c r="B444" s="52" t="s">
        <v>101</v>
      </c>
      <c r="C444" s="48"/>
      <c r="D444" s="48"/>
      <c r="E444" s="82"/>
      <c r="F444" s="63">
        <f t="shared" si="57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8"/>
        <v>0</v>
      </c>
      <c r="K444" s="48">
        <f t="shared" si="59"/>
        <v>0</v>
      </c>
      <c r="L444" s="94" t="e">
        <f t="shared" si="60"/>
        <v>#DIV/0!</v>
      </c>
      <c r="M444" s="61" t="e">
        <f t="shared" si="61"/>
        <v>#DIV/0!</v>
      </c>
      <c r="N444" s="61" t="e">
        <f t="shared" si="62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7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8"/>
        <v>0</v>
      </c>
      <c r="K445" s="48">
        <f t="shared" si="59"/>
        <v>0</v>
      </c>
      <c r="L445" s="94" t="e">
        <f t="shared" si="60"/>
        <v>#DIV/0!</v>
      </c>
      <c r="M445" s="61" t="e">
        <f t="shared" si="61"/>
        <v>#DIV/0!</v>
      </c>
      <c r="N445" s="61" t="e">
        <f t="shared" si="62"/>
        <v>#DIV/0!</v>
      </c>
    </row>
    <row r="446" spans="1:14" ht="15.95" hidden="1" customHeight="1" x14ac:dyDescent="0.2">
      <c r="A446" s="11"/>
      <c r="B446" s="52" t="s">
        <v>102</v>
      </c>
      <c r="C446" s="48"/>
      <c r="D446" s="48"/>
      <c r="E446" s="82"/>
      <c r="F446" s="63">
        <f t="shared" si="57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8"/>
        <v>0</v>
      </c>
      <c r="K446" s="48">
        <f t="shared" si="59"/>
        <v>0</v>
      </c>
      <c r="L446" s="94" t="e">
        <f t="shared" si="60"/>
        <v>#DIV/0!</v>
      </c>
      <c r="M446" s="61" t="e">
        <f t="shared" si="61"/>
        <v>#DIV/0!</v>
      </c>
      <c r="N446" s="61" t="e">
        <f t="shared" si="62"/>
        <v>#DIV/0!</v>
      </c>
    </row>
    <row r="447" spans="1:14" ht="15.95" hidden="1" customHeight="1" x14ac:dyDescent="0.2">
      <c r="A447" s="11"/>
      <c r="B447" s="51" t="s">
        <v>116</v>
      </c>
      <c r="C447" s="48"/>
      <c r="D447" s="48"/>
      <c r="E447" s="84"/>
      <c r="F447" s="63">
        <f t="shared" si="57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8"/>
        <v>0</v>
      </c>
      <c r="K447" s="48">
        <f t="shared" si="59"/>
        <v>0</v>
      </c>
      <c r="L447" s="94" t="e">
        <f t="shared" si="60"/>
        <v>#DIV/0!</v>
      </c>
      <c r="M447" s="61" t="e">
        <f t="shared" si="61"/>
        <v>#DIV/0!</v>
      </c>
      <c r="N447" s="61" t="e">
        <f t="shared" si="62"/>
        <v>#DIV/0!</v>
      </c>
    </row>
    <row r="448" spans="1:14" ht="15.95" hidden="1" customHeight="1" x14ac:dyDescent="0.2">
      <c r="A448" s="11"/>
      <c r="B448" s="52" t="s">
        <v>107</v>
      </c>
      <c r="C448" s="48"/>
      <c r="D448" s="48"/>
      <c r="E448" s="84"/>
      <c r="F448" s="63">
        <f t="shared" si="57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8"/>
        <v>0</v>
      </c>
      <c r="K448" s="48">
        <f t="shared" si="59"/>
        <v>0</v>
      </c>
      <c r="L448" s="94" t="e">
        <f t="shared" si="60"/>
        <v>#DIV/0!</v>
      </c>
      <c r="M448" s="61" t="e">
        <f t="shared" si="61"/>
        <v>#DIV/0!</v>
      </c>
      <c r="N448" s="61" t="e">
        <f t="shared" si="62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7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8"/>
        <v>0</v>
      </c>
      <c r="K449" s="48">
        <f t="shared" si="59"/>
        <v>0</v>
      </c>
      <c r="L449" s="94" t="e">
        <f t="shared" si="60"/>
        <v>#DIV/0!</v>
      </c>
      <c r="M449" s="61" t="e">
        <f t="shared" si="61"/>
        <v>#DIV/0!</v>
      </c>
      <c r="N449" s="61" t="e">
        <f t="shared" si="62"/>
        <v>#DIV/0!</v>
      </c>
    </row>
    <row r="450" spans="1:14" ht="15.95" hidden="1" customHeight="1" x14ac:dyDescent="0.2">
      <c r="A450" s="11"/>
      <c r="B450" s="52" t="s">
        <v>105</v>
      </c>
      <c r="C450" s="48"/>
      <c r="D450" s="48"/>
      <c r="E450" s="84"/>
      <c r="F450" s="63">
        <f t="shared" si="57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8"/>
        <v>0</v>
      </c>
      <c r="K450" s="48">
        <f t="shared" si="59"/>
        <v>0</v>
      </c>
      <c r="L450" s="94" t="e">
        <f t="shared" si="60"/>
        <v>#DIV/0!</v>
      </c>
      <c r="M450" s="61" t="e">
        <f t="shared" si="61"/>
        <v>#DIV/0!</v>
      </c>
      <c r="N450" s="61" t="e">
        <f t="shared" si="62"/>
        <v>#DIV/0!</v>
      </c>
    </row>
    <row r="451" spans="1:14" ht="15.95" hidden="1" customHeight="1" x14ac:dyDescent="0.2">
      <c r="A451" s="11"/>
      <c r="B451" s="52" t="s">
        <v>115</v>
      </c>
      <c r="C451" s="48"/>
      <c r="D451" s="48"/>
      <c r="E451" s="84"/>
      <c r="F451" s="63">
        <f t="shared" si="57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8"/>
        <v>0</v>
      </c>
      <c r="K451" s="48">
        <f t="shared" si="59"/>
        <v>0</v>
      </c>
      <c r="L451" s="94" t="e">
        <f t="shared" si="60"/>
        <v>#DIV/0!</v>
      </c>
      <c r="M451" s="61" t="e">
        <f t="shared" si="61"/>
        <v>#DIV/0!</v>
      </c>
      <c r="N451" s="61" t="e">
        <f t="shared" si="62"/>
        <v>#DIV/0!</v>
      </c>
    </row>
    <row r="452" spans="1:14" ht="15.95" hidden="1" customHeight="1" x14ac:dyDescent="0.2">
      <c r="A452" s="11"/>
      <c r="B452" s="52" t="s">
        <v>117</v>
      </c>
      <c r="C452" s="48"/>
      <c r="D452" s="48"/>
      <c r="E452" s="82"/>
      <c r="F452" s="63">
        <f t="shared" si="57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8"/>
        <v>0</v>
      </c>
      <c r="K452" s="48">
        <f t="shared" si="59"/>
        <v>0</v>
      </c>
      <c r="L452" s="94" t="e">
        <f t="shared" si="60"/>
        <v>#DIV/0!</v>
      </c>
      <c r="M452" s="61" t="e">
        <f t="shared" si="61"/>
        <v>#DIV/0!</v>
      </c>
      <c r="N452" s="61" t="e">
        <f t="shared" si="62"/>
        <v>#DIV/0!</v>
      </c>
    </row>
    <row r="453" spans="1:14" ht="15.95" hidden="1" customHeight="1" x14ac:dyDescent="0.2">
      <c r="A453" s="11"/>
      <c r="B453" s="52" t="s">
        <v>120</v>
      </c>
      <c r="C453" s="48"/>
      <c r="D453" s="48"/>
      <c r="E453" s="82"/>
      <c r="F453" s="63">
        <f t="shared" si="57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8"/>
        <v>0</v>
      </c>
      <c r="K453" s="48">
        <f t="shared" si="59"/>
        <v>0</v>
      </c>
      <c r="L453" s="94" t="e">
        <f t="shared" si="60"/>
        <v>#DIV/0!</v>
      </c>
      <c r="M453" s="61" t="e">
        <f t="shared" si="61"/>
        <v>#DIV/0!</v>
      </c>
      <c r="N453" s="61" t="e">
        <f t="shared" si="62"/>
        <v>#DIV/0!</v>
      </c>
    </row>
    <row r="454" spans="1:14" ht="15.95" hidden="1" customHeight="1" x14ac:dyDescent="0.2">
      <c r="A454" s="11"/>
      <c r="B454" s="52" t="s">
        <v>125</v>
      </c>
      <c r="C454" s="48"/>
      <c r="D454" s="48"/>
      <c r="E454" s="82"/>
      <c r="F454" s="63">
        <f t="shared" si="57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8"/>
        <v>0</v>
      </c>
      <c r="K454" s="48">
        <f t="shared" si="59"/>
        <v>0</v>
      </c>
      <c r="L454" s="94" t="e">
        <f t="shared" si="60"/>
        <v>#DIV/0!</v>
      </c>
      <c r="M454" s="61" t="e">
        <f t="shared" si="61"/>
        <v>#DIV/0!</v>
      </c>
      <c r="N454" s="61" t="e">
        <f t="shared" si="62"/>
        <v>#DIV/0!</v>
      </c>
    </row>
    <row r="455" spans="1:14" ht="15.95" hidden="1" customHeight="1" x14ac:dyDescent="0.2">
      <c r="A455" s="11"/>
      <c r="B455" s="52" t="s">
        <v>103</v>
      </c>
      <c r="C455" s="48"/>
      <c r="D455" s="48"/>
      <c r="E455" s="82"/>
      <c r="F455" s="63">
        <f t="shared" ref="F455:F462" si="63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8"/>
        <v>0</v>
      </c>
      <c r="K455" s="48">
        <f t="shared" si="59"/>
        <v>0</v>
      </c>
      <c r="L455" s="94" t="e">
        <f t="shared" si="60"/>
        <v>#DIV/0!</v>
      </c>
      <c r="M455" s="61" t="e">
        <f t="shared" si="61"/>
        <v>#DIV/0!</v>
      </c>
      <c r="N455" s="61" t="e">
        <f t="shared" si="62"/>
        <v>#DIV/0!</v>
      </c>
    </row>
    <row r="456" spans="1:14" ht="15.95" hidden="1" customHeight="1" x14ac:dyDescent="0.2">
      <c r="A456" s="11"/>
      <c r="B456" s="51" t="s">
        <v>110</v>
      </c>
      <c r="C456" s="48"/>
      <c r="D456" s="48"/>
      <c r="E456" s="84"/>
      <c r="F456" s="63">
        <f t="shared" si="63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8"/>
        <v>0</v>
      </c>
      <c r="K456" s="48">
        <f t="shared" si="59"/>
        <v>0</v>
      </c>
      <c r="L456" s="94" t="e">
        <f t="shared" si="60"/>
        <v>#DIV/0!</v>
      </c>
      <c r="M456" s="61" t="e">
        <f t="shared" si="61"/>
        <v>#DIV/0!</v>
      </c>
      <c r="N456" s="61" t="e">
        <f t="shared" si="62"/>
        <v>#DIV/0!</v>
      </c>
    </row>
    <row r="457" spans="1:14" ht="15.95" hidden="1" customHeight="1" x14ac:dyDescent="0.2">
      <c r="A457" s="11"/>
      <c r="B457" s="52" t="s">
        <v>124</v>
      </c>
      <c r="C457" s="48"/>
      <c r="D457" s="48"/>
      <c r="E457" s="82"/>
      <c r="F457" s="63">
        <f t="shared" si="63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8"/>
        <v>0</v>
      </c>
      <c r="K457" s="48">
        <f t="shared" si="59"/>
        <v>0</v>
      </c>
      <c r="L457" s="94" t="e">
        <f t="shared" si="60"/>
        <v>#DIV/0!</v>
      </c>
      <c r="M457" s="61" t="e">
        <f t="shared" si="61"/>
        <v>#DIV/0!</v>
      </c>
      <c r="N457" s="61" t="e">
        <f t="shared" si="62"/>
        <v>#DIV/0!</v>
      </c>
    </row>
    <row r="458" spans="1:14" ht="15.95" hidden="1" customHeight="1" x14ac:dyDescent="0.2">
      <c r="A458" s="11"/>
      <c r="B458" s="52" t="s">
        <v>119</v>
      </c>
      <c r="C458" s="48"/>
      <c r="D458" s="48"/>
      <c r="E458" s="82"/>
      <c r="F458" s="63">
        <f t="shared" si="63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8"/>
        <v>0</v>
      </c>
      <c r="K458" s="48">
        <f t="shared" si="59"/>
        <v>0</v>
      </c>
      <c r="L458" s="94" t="e">
        <f t="shared" si="60"/>
        <v>#DIV/0!</v>
      </c>
      <c r="M458" s="61" t="e">
        <f t="shared" si="61"/>
        <v>#DIV/0!</v>
      </c>
      <c r="N458" s="61" t="e">
        <f t="shared" si="62"/>
        <v>#DIV/0!</v>
      </c>
    </row>
    <row r="459" spans="1:14" ht="15.95" hidden="1" customHeight="1" x14ac:dyDescent="0.2">
      <c r="A459" s="11"/>
      <c r="B459" s="52" t="s">
        <v>121</v>
      </c>
      <c r="C459" s="48"/>
      <c r="D459" s="48"/>
      <c r="E459" s="82"/>
      <c r="F459" s="63">
        <f t="shared" si="63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8"/>
        <v>0</v>
      </c>
      <c r="K459" s="48">
        <f t="shared" si="59"/>
        <v>0</v>
      </c>
      <c r="L459" s="94" t="e">
        <f t="shared" si="60"/>
        <v>#DIV/0!</v>
      </c>
      <c r="M459" s="61" t="e">
        <f t="shared" si="61"/>
        <v>#DIV/0!</v>
      </c>
      <c r="N459" s="61" t="e">
        <f t="shared" si="62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3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8"/>
        <v>0</v>
      </c>
      <c r="K460" s="48">
        <f t="shared" si="59"/>
        <v>0</v>
      </c>
      <c r="L460" s="94" t="e">
        <f t="shared" si="60"/>
        <v>#DIV/0!</v>
      </c>
      <c r="M460" s="61" t="e">
        <f t="shared" si="61"/>
        <v>#DIV/0!</v>
      </c>
      <c r="N460" s="61" t="e">
        <f t="shared" si="62"/>
        <v>#DIV/0!</v>
      </c>
    </row>
    <row r="461" spans="1:14" ht="15.95" hidden="1" customHeight="1" x14ac:dyDescent="0.2">
      <c r="A461" s="11"/>
      <c r="B461" s="52" t="s">
        <v>106</v>
      </c>
      <c r="C461" s="48"/>
      <c r="D461" s="48"/>
      <c r="E461" s="84"/>
      <c r="F461" s="63">
        <f t="shared" si="63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8"/>
        <v>0</v>
      </c>
      <c r="K461" s="48">
        <f t="shared" si="59"/>
        <v>0</v>
      </c>
      <c r="L461" s="94" t="e">
        <f t="shared" si="60"/>
        <v>#DIV/0!</v>
      </c>
      <c r="M461" s="61" t="e">
        <f t="shared" si="61"/>
        <v>#DIV/0!</v>
      </c>
      <c r="N461" s="61" t="e">
        <f t="shared" si="62"/>
        <v>#DIV/0!</v>
      </c>
    </row>
    <row r="462" spans="1:14" ht="15.95" hidden="1" customHeight="1" x14ac:dyDescent="0.2">
      <c r="A462" s="11"/>
      <c r="B462" s="52" t="s">
        <v>104</v>
      </c>
      <c r="C462" s="48"/>
      <c r="D462" s="48"/>
      <c r="E462" s="84"/>
      <c r="F462" s="63">
        <f t="shared" si="63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8"/>
        <v>0</v>
      </c>
      <c r="K462" s="48">
        <f t="shared" si="59"/>
        <v>0</v>
      </c>
      <c r="L462" s="94" t="e">
        <f t="shared" si="60"/>
        <v>#DIV/0!</v>
      </c>
      <c r="M462" s="61" t="e">
        <f t="shared" si="61"/>
        <v>#DIV/0!</v>
      </c>
      <c r="N462" s="61" t="e">
        <f t="shared" si="62"/>
        <v>#DIV/0!</v>
      </c>
    </row>
    <row r="463" spans="1:14" ht="15.95" hidden="1" customHeight="1" x14ac:dyDescent="0.2">
      <c r="A463" s="11"/>
      <c r="B463" s="52" t="s">
        <v>111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3" t="s">
        <v>42</v>
      </c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</row>
    <row r="472" spans="1:14" hidden="1" x14ac:dyDescent="0.2">
      <c r="A472" s="184" t="s">
        <v>59</v>
      </c>
      <c r="B472" s="184"/>
      <c r="C472" s="184"/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</row>
    <row r="473" spans="1:14" hidden="1" x14ac:dyDescent="0.2">
      <c r="A473" s="186" t="s">
        <v>154</v>
      </c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</row>
    <row r="474" spans="1:14" hidden="1" x14ac:dyDescent="0.2">
      <c r="A474" s="184" t="s">
        <v>114</v>
      </c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7" t="s">
        <v>33</v>
      </c>
      <c r="C476" s="187" t="s">
        <v>122</v>
      </c>
      <c r="D476" s="187"/>
      <c r="E476" s="187" t="s">
        <v>52</v>
      </c>
      <c r="F476" s="187"/>
      <c r="G476" s="187" t="s">
        <v>158</v>
      </c>
      <c r="H476" s="187"/>
      <c r="I476" s="187"/>
      <c r="J476" s="187"/>
      <c r="K476" s="187" t="s">
        <v>29</v>
      </c>
      <c r="L476" s="187"/>
      <c r="M476" s="187" t="s">
        <v>62</v>
      </c>
      <c r="N476" s="187"/>
    </row>
    <row r="477" spans="1:14" ht="34.5" hidden="1" customHeight="1" x14ac:dyDescent="0.2">
      <c r="A477" s="96"/>
      <c r="B477" s="187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123</v>
      </c>
      <c r="C479" s="48"/>
      <c r="D479" s="48"/>
      <c r="E479" s="82"/>
      <c r="F479" s="63">
        <f t="shared" si="64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100</v>
      </c>
      <c r="C480" s="48"/>
      <c r="D480" s="48"/>
      <c r="E480" s="82"/>
      <c r="F480" s="63">
        <f t="shared" si="64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4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4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4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4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4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4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99</v>
      </c>
      <c r="C488" s="48"/>
      <c r="D488" s="48"/>
      <c r="E488" s="84"/>
      <c r="F488" s="63">
        <f t="shared" si="64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4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108</v>
      </c>
      <c r="C493" s="48"/>
      <c r="D493" s="48"/>
      <c r="E493" s="82"/>
      <c r="F493" s="63">
        <f t="shared" si="64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101</v>
      </c>
      <c r="C496" s="48"/>
      <c r="D496" s="48"/>
      <c r="E496" s="84"/>
      <c r="F496" s="63">
        <f t="shared" si="64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4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102</v>
      </c>
      <c r="C498" s="48"/>
      <c r="D498" s="48"/>
      <c r="E498" s="82"/>
      <c r="F498" s="63">
        <f t="shared" si="64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116</v>
      </c>
      <c r="C499" s="48"/>
      <c r="D499" s="48"/>
      <c r="E499" s="84"/>
      <c r="F499" s="63">
        <f t="shared" si="64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107</v>
      </c>
      <c r="C500" s="48"/>
      <c r="D500" s="48"/>
      <c r="E500" s="84"/>
      <c r="F500" s="63">
        <f t="shared" si="64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105</v>
      </c>
      <c r="C502" s="48"/>
      <c r="D502" s="48"/>
      <c r="E502" s="84"/>
      <c r="F502" s="63">
        <f t="shared" si="64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115</v>
      </c>
      <c r="C503" s="48"/>
      <c r="D503" s="48"/>
      <c r="E503" s="84"/>
      <c r="F503" s="63">
        <f t="shared" si="64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117</v>
      </c>
      <c r="C504" s="48"/>
      <c r="D504" s="48"/>
      <c r="E504" s="84"/>
      <c r="F504" s="63">
        <f t="shared" si="64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120</v>
      </c>
      <c r="C505" s="48"/>
      <c r="D505" s="48"/>
      <c r="E505" s="82"/>
      <c r="F505" s="63">
        <f t="shared" si="64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125</v>
      </c>
      <c r="C506" s="48"/>
      <c r="D506" s="48"/>
      <c r="E506" s="82"/>
      <c r="F506" s="63">
        <f t="shared" si="64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103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110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124</v>
      </c>
      <c r="C509" s="48"/>
      <c r="D509" s="48"/>
      <c r="E509" s="82"/>
      <c r="F509" s="63">
        <f t="shared" si="70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119</v>
      </c>
      <c r="C510" s="48"/>
      <c r="D510" s="48"/>
      <c r="E510" s="82"/>
      <c r="F510" s="63">
        <f t="shared" si="70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121</v>
      </c>
      <c r="C511" s="48"/>
      <c r="D511" s="48"/>
      <c r="E511" s="82"/>
      <c r="F511" s="63">
        <f t="shared" si="70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70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106</v>
      </c>
      <c r="C513" s="48"/>
      <c r="D513" s="48"/>
      <c r="E513" s="84"/>
      <c r="F513" s="63">
        <f t="shared" si="70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104</v>
      </c>
      <c r="C514" s="48"/>
      <c r="D514" s="48"/>
      <c r="E514" s="84"/>
      <c r="F514" s="63">
        <f t="shared" si="70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111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3" t="s">
        <v>42</v>
      </c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</row>
    <row r="523" spans="1:14" hidden="1" x14ac:dyDescent="0.2">
      <c r="A523" s="184" t="s">
        <v>59</v>
      </c>
      <c r="B523" s="184"/>
      <c r="C523" s="184"/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</row>
    <row r="524" spans="1:14" hidden="1" x14ac:dyDescent="0.2">
      <c r="A524" s="186" t="s">
        <v>155</v>
      </c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</row>
    <row r="525" spans="1:14" hidden="1" x14ac:dyDescent="0.2">
      <c r="A525" s="184" t="s">
        <v>114</v>
      </c>
      <c r="B525" s="184"/>
      <c r="C525" s="184"/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7" t="s">
        <v>33</v>
      </c>
      <c r="C527" s="187" t="s">
        <v>122</v>
      </c>
      <c r="D527" s="187"/>
      <c r="E527" s="187" t="s">
        <v>52</v>
      </c>
      <c r="F527" s="187"/>
      <c r="G527" s="187" t="s">
        <v>158</v>
      </c>
      <c r="H527" s="187"/>
      <c r="I527" s="187"/>
      <c r="J527" s="187"/>
      <c r="K527" s="187" t="s">
        <v>29</v>
      </c>
      <c r="L527" s="187"/>
      <c r="M527" s="187" t="s">
        <v>62</v>
      </c>
      <c r="N527" s="187"/>
    </row>
    <row r="528" spans="1:14" ht="32.25" hidden="1" customHeight="1" x14ac:dyDescent="0.2">
      <c r="A528" s="96"/>
      <c r="B528" s="187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123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100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99</v>
      </c>
      <c r="C539" s="48"/>
      <c r="D539" s="48"/>
      <c r="E539" s="84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108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101</v>
      </c>
      <c r="C547" s="48"/>
      <c r="D547" s="48"/>
      <c r="E547" s="84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102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116</v>
      </c>
      <c r="C550" s="48"/>
      <c r="D550" s="48"/>
      <c r="E550" s="84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107</v>
      </c>
      <c r="C551" s="48"/>
      <c r="D551" s="48"/>
      <c r="E551" s="84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105</v>
      </c>
      <c r="C553" s="48"/>
      <c r="D553" s="48"/>
      <c r="E553" s="84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115</v>
      </c>
      <c r="C554" s="48"/>
      <c r="D554" s="48"/>
      <c r="E554" s="84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117</v>
      </c>
      <c r="C555" s="48"/>
      <c r="D555" s="48"/>
      <c r="E555" s="84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120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125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103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110</v>
      </c>
      <c r="C559" s="48"/>
      <c r="D559" s="48"/>
      <c r="E559" s="84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124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119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121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106</v>
      </c>
      <c r="C564" s="48"/>
      <c r="D564" s="48"/>
      <c r="E564" s="84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104</v>
      </c>
      <c r="C565" s="48"/>
      <c r="D565" s="48"/>
      <c r="E565" s="84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111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3" t="s">
        <v>42</v>
      </c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</row>
    <row r="574" spans="1:14" hidden="1" x14ac:dyDescent="0.2">
      <c r="A574" s="184" t="s">
        <v>59</v>
      </c>
      <c r="B574" s="184"/>
      <c r="C574" s="184"/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</row>
    <row r="575" spans="1:14" hidden="1" x14ac:dyDescent="0.2">
      <c r="A575" s="186" t="s">
        <v>156</v>
      </c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</row>
    <row r="576" spans="1:14" hidden="1" x14ac:dyDescent="0.2">
      <c r="A576" s="184" t="s">
        <v>114</v>
      </c>
      <c r="B576" s="184"/>
      <c r="C576" s="184"/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7" t="s">
        <v>33</v>
      </c>
      <c r="C578" s="187" t="s">
        <v>122</v>
      </c>
      <c r="D578" s="187"/>
      <c r="E578" s="187" t="s">
        <v>52</v>
      </c>
      <c r="F578" s="187"/>
      <c r="G578" s="187" t="s">
        <v>158</v>
      </c>
      <c r="H578" s="187"/>
      <c r="I578" s="187"/>
      <c r="J578" s="187"/>
      <c r="K578" s="187" t="s">
        <v>29</v>
      </c>
      <c r="L578" s="187"/>
      <c r="M578" s="187" t="s">
        <v>62</v>
      </c>
      <c r="N578" s="187"/>
    </row>
    <row r="579" spans="1:14" ht="33" hidden="1" customHeight="1" x14ac:dyDescent="0.2">
      <c r="A579" s="96"/>
      <c r="B579" s="187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123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100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99</v>
      </c>
      <c r="C590" s="99"/>
      <c r="D590" s="99"/>
      <c r="E590" s="84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108</v>
      </c>
      <c r="C595" s="99"/>
      <c r="D595" s="99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101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102</v>
      </c>
      <c r="C600" s="99"/>
      <c r="D600" s="99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116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107</v>
      </c>
      <c r="C602" s="49"/>
      <c r="D602" s="49"/>
      <c r="E602" s="84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105</v>
      </c>
      <c r="C604" s="99"/>
      <c r="D604" s="99"/>
      <c r="E604" s="84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115</v>
      </c>
      <c r="C605" s="99"/>
      <c r="D605" s="99"/>
      <c r="E605" s="84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117</v>
      </c>
      <c r="C606" s="99"/>
      <c r="D606" s="99"/>
      <c r="E606" s="84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120</v>
      </c>
      <c r="C607" s="99"/>
      <c r="D607" s="99"/>
      <c r="E607" s="84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125</v>
      </c>
      <c r="C608" s="99"/>
      <c r="D608" s="99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103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110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124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119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121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106</v>
      </c>
      <c r="C615" s="49"/>
      <c r="D615" s="49"/>
      <c r="E615" s="84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104</v>
      </c>
      <c r="C616" s="49"/>
      <c r="D616" s="49"/>
      <c r="E616" s="84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111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3" t="s">
        <v>42</v>
      </c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</row>
    <row r="625" spans="1:14" hidden="1" x14ac:dyDescent="0.2">
      <c r="A625" s="184" t="s">
        <v>59</v>
      </c>
      <c r="B625" s="184"/>
      <c r="C625" s="184"/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</row>
    <row r="626" spans="1:14" hidden="1" x14ac:dyDescent="0.2">
      <c r="A626" s="186" t="s">
        <v>157</v>
      </c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</row>
    <row r="627" spans="1:14" hidden="1" x14ac:dyDescent="0.2">
      <c r="A627" s="184" t="s">
        <v>114</v>
      </c>
      <c r="B627" s="184"/>
      <c r="C627" s="184"/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7" t="s">
        <v>33</v>
      </c>
      <c r="C629" s="187" t="s">
        <v>122</v>
      </c>
      <c r="D629" s="187"/>
      <c r="E629" s="187" t="s">
        <v>52</v>
      </c>
      <c r="F629" s="187"/>
      <c r="G629" s="187" t="s">
        <v>158</v>
      </c>
      <c r="H629" s="187"/>
      <c r="I629" s="187"/>
      <c r="J629" s="187"/>
      <c r="K629" s="187" t="s">
        <v>29</v>
      </c>
      <c r="L629" s="187"/>
      <c r="M629" s="187" t="s">
        <v>62</v>
      </c>
      <c r="N629" s="187"/>
    </row>
    <row r="630" spans="1:14" ht="30.75" hidden="1" customHeight="1" x14ac:dyDescent="0.2">
      <c r="A630" s="96"/>
      <c r="B630" s="187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123</v>
      </c>
      <c r="C632" s="141"/>
      <c r="D632" s="141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125</v>
      </c>
      <c r="C659" s="141"/>
      <c r="D659" s="141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124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  <row r="671" spans="1:14" hidden="1" x14ac:dyDescent="0.2"/>
    <row r="672" spans="1:1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59055118110236227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B106:E110 F107:H110 I106:N110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2" sqref="R2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8" x14ac:dyDescent="0.2">
      <c r="A2" s="184" t="s">
        <v>95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8" x14ac:dyDescent="0.2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1715591238.0900002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30.429375242401363</v>
      </c>
      <c r="Q7" s="50">
        <f>(P7)</f>
        <v>30.429375242401363</v>
      </c>
      <c r="R7" s="19"/>
    </row>
    <row r="8" spans="1:18" ht="15" customHeight="1" x14ac:dyDescent="0.2">
      <c r="A8" s="47">
        <v>2</v>
      </c>
      <c r="B8" s="52" t="s">
        <v>117</v>
      </c>
      <c r="C8" s="49">
        <v>862341748.62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15.295322145128576</v>
      </c>
      <c r="Q8" s="50">
        <f>(Q7+P8)</f>
        <v>45.724697387529943</v>
      </c>
      <c r="R8" s="19"/>
    </row>
    <row r="9" spans="1:18" ht="15" customHeight="1" x14ac:dyDescent="0.2">
      <c r="A9" s="47">
        <v>3</v>
      </c>
      <c r="B9" s="52" t="s">
        <v>123</v>
      </c>
      <c r="C9" s="49">
        <v>666473194.92999995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11.82120920604933</v>
      </c>
      <c r="Q9" s="50">
        <f>(Q8+P9)</f>
        <v>57.545906593579275</v>
      </c>
      <c r="R9" s="19"/>
    </row>
    <row r="10" spans="1:18" ht="15" customHeight="1" x14ac:dyDescent="0.2">
      <c r="A10" s="47">
        <v>4</v>
      </c>
      <c r="B10" s="52" t="s">
        <v>100</v>
      </c>
      <c r="C10" s="49">
        <v>542420514.92999995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9.6208916328795446</v>
      </c>
      <c r="Q10" s="50">
        <f t="shared" ref="Q10:Q32" si="0">(Q9+P10)</f>
        <v>67.166798226458823</v>
      </c>
      <c r="R10" s="19"/>
    </row>
    <row r="11" spans="1:18" ht="15" customHeight="1" x14ac:dyDescent="0.2">
      <c r="A11" s="47">
        <v>5</v>
      </c>
      <c r="B11" s="52" t="s">
        <v>92</v>
      </c>
      <c r="C11" s="49">
        <v>390440897.48000002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6.9252350534420302</v>
      </c>
      <c r="Q11" s="50">
        <f t="shared" si="0"/>
        <v>74.092033279900846</v>
      </c>
      <c r="R11" s="19"/>
    </row>
    <row r="12" spans="1:18" ht="15" customHeight="1" x14ac:dyDescent="0.2">
      <c r="A12" s="47">
        <v>6</v>
      </c>
      <c r="B12" s="52" t="s">
        <v>97</v>
      </c>
      <c r="C12" s="49">
        <v>341928818.83999997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6.0647781963827017</v>
      </c>
      <c r="Q12" s="50">
        <f t="shared" si="0"/>
        <v>80.156811476283551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167191996.68000001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2.9654779597534584</v>
      </c>
      <c r="Q13" s="50">
        <f t="shared" si="0"/>
        <v>83.122289436037008</v>
      </c>
      <c r="R13" s="19"/>
    </row>
    <row r="14" spans="1:18" ht="15" customHeight="1" x14ac:dyDescent="0.2">
      <c r="A14" s="47">
        <v>8</v>
      </c>
      <c r="B14" s="52" t="s">
        <v>90</v>
      </c>
      <c r="C14" s="49">
        <v>123439213.60000001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2.1894365434292831</v>
      </c>
      <c r="Q14" s="50">
        <f t="shared" si="0"/>
        <v>85.311725979466289</v>
      </c>
      <c r="R14" s="19"/>
    </row>
    <row r="15" spans="1:18" ht="15" customHeight="1" x14ac:dyDescent="0.2">
      <c r="A15" s="47">
        <v>9</v>
      </c>
      <c r="B15" s="52" t="s">
        <v>79</v>
      </c>
      <c r="C15" s="49">
        <v>119822019.77999999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2.1252785169545048</v>
      </c>
      <c r="Q15" s="50">
        <f t="shared" si="0"/>
        <v>87.437004496420798</v>
      </c>
      <c r="R15" s="19"/>
    </row>
    <row r="16" spans="1:18" ht="15" customHeight="1" x14ac:dyDescent="0.2">
      <c r="A16" s="47">
        <v>10</v>
      </c>
      <c r="B16" s="52" t="s">
        <v>78</v>
      </c>
      <c r="C16" s="49">
        <v>99446085.950000003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1.7638713689920931</v>
      </c>
      <c r="Q16" s="50">
        <f t="shared" si="0"/>
        <v>89.200875865412897</v>
      </c>
      <c r="R16" s="19"/>
    </row>
    <row r="17" spans="1:17" ht="15" customHeight="1" x14ac:dyDescent="0.2">
      <c r="A17" s="47">
        <v>11</v>
      </c>
      <c r="B17" s="52" t="s">
        <v>94</v>
      </c>
      <c r="C17" s="49">
        <v>97970630.209999993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1.7377012677644834</v>
      </c>
      <c r="Q17" s="50">
        <f t="shared" si="0"/>
        <v>90.938577133177375</v>
      </c>
    </row>
    <row r="18" spans="1:17" ht="15" customHeight="1" x14ac:dyDescent="0.2">
      <c r="A18" s="47">
        <v>12</v>
      </c>
      <c r="B18" s="52" t="s">
        <v>102</v>
      </c>
      <c r="C18" s="49">
        <v>68026459.540000007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1.206582674121877</v>
      </c>
      <c r="Q18" s="50">
        <f t="shared" si="0"/>
        <v>92.145159807299251</v>
      </c>
    </row>
    <row r="19" spans="1:17" ht="15" customHeight="1" x14ac:dyDescent="0.2">
      <c r="A19" s="47">
        <v>13</v>
      </c>
      <c r="B19" s="52" t="s">
        <v>108</v>
      </c>
      <c r="C19" s="49">
        <v>63508037.410000004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1.1264395960711791</v>
      </c>
      <c r="Q19" s="50">
        <f t="shared" si="0"/>
        <v>93.271599403370431</v>
      </c>
    </row>
    <row r="20" spans="1:17" ht="15" customHeight="1" x14ac:dyDescent="0.2">
      <c r="A20" s="47">
        <v>14</v>
      </c>
      <c r="B20" s="51" t="s">
        <v>116</v>
      </c>
      <c r="C20" s="49">
        <v>53360466.109999999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0.94645251754628645</v>
      </c>
      <c r="Q20" s="50">
        <f t="shared" si="0"/>
        <v>94.218051920916722</v>
      </c>
    </row>
    <row r="21" spans="1:17" ht="15" customHeight="1" x14ac:dyDescent="0.2">
      <c r="A21" s="47">
        <v>15</v>
      </c>
      <c r="B21" s="52" t="s">
        <v>80</v>
      </c>
      <c r="C21" s="49">
        <v>37819327.890000001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0.67079995177723872</v>
      </c>
      <c r="Q21" s="50">
        <f t="shared" si="0"/>
        <v>94.888851872693962</v>
      </c>
    </row>
    <row r="22" spans="1:17" ht="15" customHeight="1" x14ac:dyDescent="0.2">
      <c r="A22" s="47">
        <v>16</v>
      </c>
      <c r="B22" s="52" t="s">
        <v>115</v>
      </c>
      <c r="C22" s="49">
        <v>37231550.729999997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0.66037457109013198</v>
      </c>
      <c r="Q22" s="50">
        <f t="shared" si="0"/>
        <v>95.549226443784093</v>
      </c>
    </row>
    <row r="23" spans="1:17" ht="15" customHeight="1" x14ac:dyDescent="0.2">
      <c r="A23" s="47">
        <v>17</v>
      </c>
      <c r="B23" s="52" t="s">
        <v>101</v>
      </c>
      <c r="C23" s="49">
        <v>35577066.149999999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0.63102904227195222</v>
      </c>
      <c r="Q23" s="50">
        <f t="shared" si="0"/>
        <v>96.180255486056041</v>
      </c>
    </row>
    <row r="24" spans="1:17" ht="15" customHeight="1" x14ac:dyDescent="0.2">
      <c r="A24" s="47">
        <v>18</v>
      </c>
      <c r="B24" s="52" t="s">
        <v>81</v>
      </c>
      <c r="C24" s="49">
        <v>34713150.350000001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0.61570580123855401</v>
      </c>
      <c r="Q24" s="50">
        <f t="shared" si="0"/>
        <v>96.795961287294588</v>
      </c>
    </row>
    <row r="25" spans="1:17" ht="15" customHeight="1" x14ac:dyDescent="0.2">
      <c r="A25" s="47">
        <v>19</v>
      </c>
      <c r="B25" s="51" t="s">
        <v>110</v>
      </c>
      <c r="C25" s="49">
        <v>32725593.469999999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0.58045258195511307</v>
      </c>
      <c r="Q25" s="50">
        <f t="shared" si="0"/>
        <v>97.376413869249703</v>
      </c>
    </row>
    <row r="26" spans="1:17" ht="15" customHeight="1" x14ac:dyDescent="0.2">
      <c r="A26" s="47">
        <v>20</v>
      </c>
      <c r="B26" s="52" t="s">
        <v>111</v>
      </c>
      <c r="C26" s="49">
        <v>29346417.270000003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0.52051626477359714</v>
      </c>
      <c r="Q26" s="50">
        <f t="shared" si="0"/>
        <v>97.896930134023293</v>
      </c>
    </row>
    <row r="27" spans="1:17" ht="15" customHeight="1" x14ac:dyDescent="0.2">
      <c r="A27" s="47">
        <v>21</v>
      </c>
      <c r="B27" s="52" t="s">
        <v>83</v>
      </c>
      <c r="C27" s="49">
        <v>27693694.109999999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0.49120197819363204</v>
      </c>
      <c r="Q27" s="50">
        <f t="shared" si="0"/>
        <v>98.388132112216923</v>
      </c>
    </row>
    <row r="28" spans="1:17" ht="15" customHeight="1" x14ac:dyDescent="0.2">
      <c r="A28" s="47">
        <v>22</v>
      </c>
      <c r="B28" s="52" t="s">
        <v>120</v>
      </c>
      <c r="C28" s="49">
        <v>18294198.100000001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0.32448348206970884</v>
      </c>
      <c r="Q28" s="50">
        <f t="shared" si="0"/>
        <v>98.712615594286632</v>
      </c>
    </row>
    <row r="29" spans="1:17" ht="15" customHeight="1" x14ac:dyDescent="0.2">
      <c r="A29" s="47">
        <v>23</v>
      </c>
      <c r="B29" s="52" t="s">
        <v>125</v>
      </c>
      <c r="C29" s="49">
        <v>16158976.290000001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0.28661113565076485</v>
      </c>
      <c r="Q29" s="50">
        <f t="shared" si="0"/>
        <v>98.999226729937391</v>
      </c>
    </row>
    <row r="30" spans="1:17" ht="15" customHeight="1" x14ac:dyDescent="0.2">
      <c r="A30" s="47">
        <v>24</v>
      </c>
      <c r="B30" s="52" t="s">
        <v>104</v>
      </c>
      <c r="C30" s="49">
        <v>15396968.1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0.27309542594295122</v>
      </c>
      <c r="Q30" s="50">
        <f>(Q29+P30)</f>
        <v>99.272322155880346</v>
      </c>
    </row>
    <row r="31" spans="1:17" ht="15" customHeight="1" x14ac:dyDescent="0.2">
      <c r="A31" s="47">
        <v>25</v>
      </c>
      <c r="B31" s="52" t="s">
        <v>119</v>
      </c>
      <c r="C31" s="49">
        <v>11353892.83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0.20138355670941926</v>
      </c>
      <c r="Q31" s="50">
        <f>(Q30+P31)</f>
        <v>99.473705712589762</v>
      </c>
    </row>
    <row r="32" spans="1:17" ht="15" customHeight="1" x14ac:dyDescent="0.2">
      <c r="A32" s="47">
        <v>26</v>
      </c>
      <c r="B32" s="52" t="s">
        <v>99</v>
      </c>
      <c r="C32" s="49">
        <v>9751353.1599999983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0.17295937274497195</v>
      </c>
      <c r="Q32" s="50">
        <f t="shared" si="0"/>
        <v>99.646665085334732</v>
      </c>
    </row>
    <row r="33" spans="1:17" ht="15" customHeight="1" x14ac:dyDescent="0.2">
      <c r="A33" s="47">
        <v>27</v>
      </c>
      <c r="B33" s="52" t="s">
        <v>82</v>
      </c>
      <c r="C33" s="49">
        <v>7620102.1200000001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0.13515745571949228</v>
      </c>
      <c r="Q33" s="50">
        <f t="shared" ref="Q33:Q38" si="1">(Q32+P33)</f>
        <v>99.781822541054225</v>
      </c>
    </row>
    <row r="34" spans="1:17" ht="15" customHeight="1" x14ac:dyDescent="0.2">
      <c r="A34" s="47">
        <v>28</v>
      </c>
      <c r="B34" s="52" t="s">
        <v>93</v>
      </c>
      <c r="C34" s="49">
        <v>7595933.2899999991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0.1347287741192886</v>
      </c>
      <c r="Q34" s="50">
        <f t="shared" si="1"/>
        <v>99.916551315173507</v>
      </c>
    </row>
    <row r="35" spans="1:17" ht="15" customHeight="1" x14ac:dyDescent="0.2">
      <c r="A35" s="47">
        <v>29</v>
      </c>
      <c r="B35" s="52" t="s">
        <v>124</v>
      </c>
      <c r="C35" s="49">
        <v>4704790.4000000004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8.3448684826482683E-2</v>
      </c>
      <c r="Q35" s="50">
        <f t="shared" si="1"/>
        <v>99.999999999999986</v>
      </c>
    </row>
    <row r="36" spans="1:17" ht="15" customHeight="1" x14ac:dyDescent="0.2">
      <c r="A36" s="47">
        <v>30</v>
      </c>
      <c r="B36" s="52" t="s">
        <v>89</v>
      </c>
      <c r="C36" s="49">
        <v>0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0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85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84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5637944336.4299994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x14ac:dyDescent="0.3">
      <c r="A69" s="183" t="s">
        <v>42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</row>
    <row r="70" spans="1:17" x14ac:dyDescent="0.2">
      <c r="A70" s="184" t="s">
        <v>95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</row>
    <row r="71" spans="1:17" x14ac:dyDescent="0.2">
      <c r="A71" s="186" t="s">
        <v>138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</row>
    <row r="72" spans="1:17" x14ac:dyDescent="0.2">
      <c r="A72" s="184" t="s">
        <v>114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</row>
    <row r="74" spans="1:17" ht="18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customHeight="1" x14ac:dyDescent="0.2">
      <c r="A75" s="47">
        <v>1</v>
      </c>
      <c r="B75" s="103" t="s">
        <v>91</v>
      </c>
      <c r="C75" s="49"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30.429375242401363</v>
      </c>
      <c r="Q75" s="132">
        <f>(P75)</f>
        <v>30.429375242401363</v>
      </c>
    </row>
    <row r="76" spans="1:17" ht="15" customHeight="1" x14ac:dyDescent="0.2">
      <c r="A76" s="47">
        <v>2</v>
      </c>
      <c r="B76" s="52" t="s">
        <v>117</v>
      </c>
      <c r="C76" s="49">
        <v>862341748.62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15.295322145128576</v>
      </c>
      <c r="Q76" s="132">
        <f>(Q75+P76)</f>
        <v>45.724697387529943</v>
      </c>
    </row>
    <row r="77" spans="1:17" ht="15" customHeight="1" x14ac:dyDescent="0.2">
      <c r="A77" s="47">
        <v>3</v>
      </c>
      <c r="B77" s="52" t="s">
        <v>123</v>
      </c>
      <c r="C77" s="49">
        <v>666473194.92999995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11.82120920604933</v>
      </c>
      <c r="Q77" s="132">
        <f>(Q76+P77)</f>
        <v>57.545906593579275</v>
      </c>
    </row>
    <row r="78" spans="1:17" ht="15" customHeight="1" x14ac:dyDescent="0.2">
      <c r="A78" s="47">
        <v>4</v>
      </c>
      <c r="B78" s="52" t="s">
        <v>100</v>
      </c>
      <c r="C78" s="49">
        <v>542420514.92999995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9.6208916328795446</v>
      </c>
      <c r="Q78" s="132">
        <f t="shared" ref="Q78:Q97" si="5">(Q77+P78)</f>
        <v>67.166798226458823</v>
      </c>
    </row>
    <row r="79" spans="1:17" ht="15" customHeight="1" x14ac:dyDescent="0.2">
      <c r="A79" s="47">
        <v>5</v>
      </c>
      <c r="B79" s="52" t="s">
        <v>92</v>
      </c>
      <c r="C79" s="49"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6.9252350534420302</v>
      </c>
      <c r="Q79" s="132">
        <f t="shared" si="5"/>
        <v>74.092033279900846</v>
      </c>
    </row>
    <row r="80" spans="1:17" ht="15" customHeight="1" x14ac:dyDescent="0.2">
      <c r="A80" s="47">
        <v>6</v>
      </c>
      <c r="B80" s="52" t="s">
        <v>97</v>
      </c>
      <c r="C80" s="49">
        <v>341928818.83999997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6.0647781963827017</v>
      </c>
      <c r="Q80" s="132">
        <f t="shared" si="5"/>
        <v>80.156811476283551</v>
      </c>
    </row>
    <row r="81" spans="1:17" ht="15" customHeight="1" x14ac:dyDescent="0.2">
      <c r="A81" s="47">
        <v>7</v>
      </c>
      <c r="B81" s="52" t="s">
        <v>96</v>
      </c>
      <c r="C81" s="49">
        <v>167191996.68000001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2.9654779597534584</v>
      </c>
      <c r="Q81" s="132">
        <f t="shared" si="5"/>
        <v>83.122289436037008</v>
      </c>
    </row>
    <row r="82" spans="1:17" ht="15" customHeight="1" x14ac:dyDescent="0.2">
      <c r="A82" s="47">
        <v>8</v>
      </c>
      <c r="B82" s="52" t="s">
        <v>90</v>
      </c>
      <c r="C82" s="49"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2.1894365434292831</v>
      </c>
      <c r="Q82" s="132">
        <f t="shared" si="5"/>
        <v>85.311725979466289</v>
      </c>
    </row>
    <row r="83" spans="1:17" ht="15" customHeight="1" x14ac:dyDescent="0.2">
      <c r="A83" s="47">
        <v>9</v>
      </c>
      <c r="B83" s="52" t="s">
        <v>79</v>
      </c>
      <c r="C83" s="49">
        <v>119822019.77999999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2.1252785169545048</v>
      </c>
      <c r="Q83" s="132">
        <f t="shared" si="5"/>
        <v>87.437004496420798</v>
      </c>
    </row>
    <row r="84" spans="1:17" ht="15" customHeight="1" x14ac:dyDescent="0.2">
      <c r="A84" s="47">
        <v>10</v>
      </c>
      <c r="B84" s="52" t="s">
        <v>78</v>
      </c>
      <c r="C84" s="49">
        <v>99446085.950000003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1.7638713689920931</v>
      </c>
      <c r="Q84" s="132">
        <f t="shared" si="5"/>
        <v>89.200875865412897</v>
      </c>
    </row>
    <row r="85" spans="1:17" ht="15" customHeight="1" x14ac:dyDescent="0.2">
      <c r="A85" s="47">
        <v>11</v>
      </c>
      <c r="B85" s="52" t="s">
        <v>94</v>
      </c>
      <c r="C85" s="49">
        <v>97970630.209999993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1.7377012677644834</v>
      </c>
      <c r="Q85" s="132">
        <f t="shared" si="5"/>
        <v>90.938577133177375</v>
      </c>
    </row>
    <row r="86" spans="1:17" ht="15" customHeight="1" x14ac:dyDescent="0.2">
      <c r="A86" s="47">
        <v>12</v>
      </c>
      <c r="B86" s="52" t="s">
        <v>102</v>
      </c>
      <c r="C86" s="49">
        <v>68026459.540000007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1.206582674121877</v>
      </c>
      <c r="Q86" s="132">
        <f t="shared" si="5"/>
        <v>92.145159807299251</v>
      </c>
    </row>
    <row r="87" spans="1:17" ht="15" customHeight="1" x14ac:dyDescent="0.2">
      <c r="A87" s="47">
        <v>13</v>
      </c>
      <c r="B87" s="52" t="s">
        <v>108</v>
      </c>
      <c r="C87" s="49">
        <v>63508037.410000004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1.1264395960711791</v>
      </c>
      <c r="Q87" s="132">
        <f t="shared" si="5"/>
        <v>93.271599403370431</v>
      </c>
    </row>
    <row r="88" spans="1:17" ht="15" customHeight="1" x14ac:dyDescent="0.2">
      <c r="A88" s="47">
        <v>14</v>
      </c>
      <c r="B88" s="51" t="s">
        <v>116</v>
      </c>
      <c r="C88" s="49">
        <v>53360466.109999999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0.94645251754628645</v>
      </c>
      <c r="Q88" s="132">
        <f t="shared" si="5"/>
        <v>94.218051920916722</v>
      </c>
    </row>
    <row r="89" spans="1:17" ht="15" customHeight="1" x14ac:dyDescent="0.2">
      <c r="A89" s="47">
        <v>15</v>
      </c>
      <c r="B89" s="52" t="s">
        <v>80</v>
      </c>
      <c r="C89" s="49"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0.67079995177723872</v>
      </c>
      <c r="Q89" s="132">
        <f t="shared" si="5"/>
        <v>94.888851872693962</v>
      </c>
    </row>
    <row r="90" spans="1:17" ht="15" customHeight="1" x14ac:dyDescent="0.2">
      <c r="A90" s="47">
        <v>16</v>
      </c>
      <c r="B90" s="52" t="s">
        <v>115</v>
      </c>
      <c r="C90" s="49">
        <v>37231550.729999997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0.66037457109013198</v>
      </c>
      <c r="Q90" s="132">
        <f t="shared" si="5"/>
        <v>95.549226443784093</v>
      </c>
    </row>
    <row r="91" spans="1:17" ht="15" customHeight="1" x14ac:dyDescent="0.2">
      <c r="A91" s="47">
        <v>17</v>
      </c>
      <c r="B91" s="52" t="s">
        <v>101</v>
      </c>
      <c r="C91" s="49">
        <v>35577066.149999999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0.63102904227195222</v>
      </c>
      <c r="Q91" s="132">
        <f t="shared" si="5"/>
        <v>96.180255486056041</v>
      </c>
    </row>
    <row r="92" spans="1:17" ht="15" customHeight="1" x14ac:dyDescent="0.2">
      <c r="A92" s="47">
        <v>18</v>
      </c>
      <c r="B92" s="52" t="s">
        <v>81</v>
      </c>
      <c r="C92" s="49">
        <v>34713150.350000001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0.61570580123855401</v>
      </c>
      <c r="Q92" s="132">
        <f t="shared" si="5"/>
        <v>96.795961287294588</v>
      </c>
    </row>
    <row r="93" spans="1:17" ht="15" customHeight="1" x14ac:dyDescent="0.2">
      <c r="A93" s="47">
        <v>19</v>
      </c>
      <c r="B93" s="51" t="s">
        <v>110</v>
      </c>
      <c r="C93" s="49">
        <v>32725593.469999999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0.58045258195511307</v>
      </c>
      <c r="Q93" s="132">
        <f t="shared" si="5"/>
        <v>97.376413869249703</v>
      </c>
    </row>
    <row r="94" spans="1:17" ht="15" customHeight="1" x14ac:dyDescent="0.2">
      <c r="A94" s="47">
        <v>20</v>
      </c>
      <c r="B94" s="52" t="s">
        <v>111</v>
      </c>
      <c r="C94" s="49">
        <v>29346417.270000003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0.52051626477359714</v>
      </c>
      <c r="Q94" s="132">
        <f t="shared" si="5"/>
        <v>97.896930134023293</v>
      </c>
    </row>
    <row r="95" spans="1:17" ht="15" customHeight="1" x14ac:dyDescent="0.2">
      <c r="A95" s="47">
        <v>21</v>
      </c>
      <c r="B95" s="52" t="s">
        <v>83</v>
      </c>
      <c r="C95" s="49">
        <v>27693694.109999999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0.49120197819363204</v>
      </c>
      <c r="Q95" s="132">
        <f t="shared" si="5"/>
        <v>98.388132112216923</v>
      </c>
    </row>
    <row r="96" spans="1:17" ht="15" customHeight="1" x14ac:dyDescent="0.2">
      <c r="A96" s="47">
        <v>22</v>
      </c>
      <c r="B96" s="52" t="s">
        <v>120</v>
      </c>
      <c r="C96" s="49">
        <v>18294198.100000001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0.32448348206970884</v>
      </c>
      <c r="Q96" s="132">
        <f t="shared" si="5"/>
        <v>98.712615594286632</v>
      </c>
    </row>
    <row r="97" spans="1:18" ht="15" customHeight="1" x14ac:dyDescent="0.2">
      <c r="A97" s="47">
        <v>23</v>
      </c>
      <c r="B97" s="52" t="s">
        <v>125</v>
      </c>
      <c r="C97" s="49">
        <v>16158976.290000001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0.28661113565076485</v>
      </c>
      <c r="Q97" s="132">
        <f t="shared" si="5"/>
        <v>98.999226729937391</v>
      </c>
    </row>
    <row r="98" spans="1:18" ht="15" customHeight="1" x14ac:dyDescent="0.2">
      <c r="A98" s="47">
        <v>24</v>
      </c>
      <c r="B98" s="52" t="s">
        <v>104</v>
      </c>
      <c r="C98" s="49">
        <v>15396968.1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0.27309542594295122</v>
      </c>
      <c r="Q98" s="132">
        <f t="shared" ref="Q98:Q106" si="6">(Q97+P98)</f>
        <v>99.272322155880346</v>
      </c>
    </row>
    <row r="99" spans="1:18" ht="15" customHeight="1" x14ac:dyDescent="0.2">
      <c r="A99" s="47">
        <v>25</v>
      </c>
      <c r="B99" s="52" t="s">
        <v>119</v>
      </c>
      <c r="C99" s="49">
        <v>11353892.83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0.20138355670941926</v>
      </c>
      <c r="Q99" s="132">
        <f t="shared" si="6"/>
        <v>99.473705712589762</v>
      </c>
    </row>
    <row r="100" spans="1:18" ht="15" customHeight="1" x14ac:dyDescent="0.2">
      <c r="A100" s="47">
        <v>26</v>
      </c>
      <c r="B100" s="52" t="s">
        <v>99</v>
      </c>
      <c r="C100" s="49">
        <v>9751353.1599999983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0.17295937274497195</v>
      </c>
      <c r="Q100" s="132">
        <f t="shared" si="6"/>
        <v>99.646665085334732</v>
      </c>
    </row>
    <row r="101" spans="1:18" ht="15" customHeight="1" x14ac:dyDescent="0.2">
      <c r="A101" s="47">
        <v>27</v>
      </c>
      <c r="B101" s="52" t="s">
        <v>82</v>
      </c>
      <c r="C101" s="49">
        <v>7620102.1200000001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0.13515745571949228</v>
      </c>
      <c r="Q101" s="132">
        <f t="shared" si="6"/>
        <v>99.781822541054225</v>
      </c>
    </row>
    <row r="102" spans="1:18" ht="15" customHeight="1" x14ac:dyDescent="0.2">
      <c r="A102" s="47">
        <v>28</v>
      </c>
      <c r="B102" s="52" t="s">
        <v>93</v>
      </c>
      <c r="C102" s="49">
        <v>7595933.2899999991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0.1347287741192886</v>
      </c>
      <c r="Q102" s="132">
        <f t="shared" si="6"/>
        <v>99.916551315173507</v>
      </c>
      <c r="R102" s="4"/>
    </row>
    <row r="103" spans="1:18" ht="15" customHeight="1" x14ac:dyDescent="0.2">
      <c r="A103" s="47">
        <v>29</v>
      </c>
      <c r="B103" s="52" t="s">
        <v>124</v>
      </c>
      <c r="C103" s="49">
        <v>4704790.4000000004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8.3448684826482683E-2</v>
      </c>
      <c r="Q103" s="132">
        <f>(Q102+P103)</f>
        <v>99.999999999999986</v>
      </c>
    </row>
    <row r="104" spans="1:18" ht="15" customHeight="1" x14ac:dyDescent="0.2">
      <c r="A104" s="47">
        <v>30</v>
      </c>
      <c r="B104" s="52" t="s">
        <v>89</v>
      </c>
      <c r="C104" s="49"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99.999999999999986</v>
      </c>
    </row>
    <row r="105" spans="1:18" ht="15" customHeight="1" x14ac:dyDescent="0.2">
      <c r="A105" s="47">
        <v>31</v>
      </c>
      <c r="B105" s="52" t="s">
        <v>85</v>
      </c>
      <c r="C105" s="49">
        <v>0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</v>
      </c>
      <c r="Q105" s="132">
        <f t="shared" si="6"/>
        <v>99.999999999999986</v>
      </c>
    </row>
    <row r="106" spans="1:18" ht="15" customHeight="1" x14ac:dyDescent="0.2">
      <c r="A106" s="47">
        <v>32</v>
      </c>
      <c r="B106" s="52" t="s">
        <v>84</v>
      </c>
      <c r="C106" s="49">
        <v>0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0</v>
      </c>
      <c r="Q106" s="132">
        <f t="shared" si="6"/>
        <v>99.999999999999986</v>
      </c>
    </row>
    <row r="107" spans="1:18" ht="15" customHeight="1" x14ac:dyDescent="0.2">
      <c r="A107" s="47">
        <v>33</v>
      </c>
      <c r="B107" s="52" t="s">
        <v>107</v>
      </c>
      <c r="C107" s="49">
        <v>0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</v>
      </c>
      <c r="Q107" s="132">
        <f t="shared" ref="Q107:Q112" si="8">(Q106+P107)</f>
        <v>99.999999999999986</v>
      </c>
    </row>
    <row r="108" spans="1:18" ht="15" customHeight="1" x14ac:dyDescent="0.2">
      <c r="A108" s="47">
        <v>34</v>
      </c>
      <c r="B108" s="52" t="s">
        <v>105</v>
      </c>
      <c r="C108" s="49"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99.999999999999986</v>
      </c>
    </row>
    <row r="109" spans="1:18" ht="15" customHeight="1" x14ac:dyDescent="0.2">
      <c r="A109" s="47">
        <v>35</v>
      </c>
      <c r="B109" s="52" t="s">
        <v>103</v>
      </c>
      <c r="C109" s="49"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99.999999999999986</v>
      </c>
    </row>
    <row r="110" spans="1:18" ht="15" customHeight="1" x14ac:dyDescent="0.2">
      <c r="A110" s="47">
        <v>36</v>
      </c>
      <c r="B110" s="52" t="s">
        <v>121</v>
      </c>
      <c r="C110" s="49"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99.999999999999986</v>
      </c>
    </row>
    <row r="111" spans="1:18" ht="15" customHeight="1" x14ac:dyDescent="0.2">
      <c r="A111" s="47">
        <v>37</v>
      </c>
      <c r="B111" s="52" t="s">
        <v>88</v>
      </c>
      <c r="C111" s="49">
        <v>0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</v>
      </c>
      <c r="Q111" s="132">
        <f t="shared" si="8"/>
        <v>99.999999999999986</v>
      </c>
    </row>
    <row r="112" spans="1:18" ht="15" customHeight="1" x14ac:dyDescent="0.2">
      <c r="A112" s="47">
        <v>38</v>
      </c>
      <c r="B112" s="52" t="s">
        <v>106</v>
      </c>
      <c r="C112" s="49">
        <v>0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</v>
      </c>
      <c r="Q112" s="132">
        <f t="shared" si="8"/>
        <v>99.999999999999986</v>
      </c>
    </row>
    <row r="113" spans="1:17" x14ac:dyDescent="0.2">
      <c r="A113" s="54"/>
      <c r="B113" s="55" t="s">
        <v>21</v>
      </c>
      <c r="C113" s="56">
        <f>SUM(C75:C112)</f>
        <v>5637944336.4299994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99.999999999999986</v>
      </c>
      <c r="Q113" s="53"/>
    </row>
    <row r="114" spans="1:17" x14ac:dyDescent="0.2">
      <c r="A114" s="81" t="s">
        <v>98</v>
      </c>
      <c r="B114" s="28"/>
    </row>
    <row r="138" spans="1:17" ht="20.25" hidden="1" x14ac:dyDescent="0.3">
      <c r="A138" s="183" t="s">
        <v>42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</row>
    <row r="139" spans="1:17" hidden="1" x14ac:dyDescent="0.2">
      <c r="A139" s="184" t="s">
        <v>95</v>
      </c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</row>
    <row r="140" spans="1:17" hidden="1" x14ac:dyDescent="0.2">
      <c r="A140" s="186" t="s">
        <v>127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</row>
    <row r="141" spans="1:17" hidden="1" x14ac:dyDescent="0.2">
      <c r="A141" s="184" t="s">
        <v>114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0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 t="e">
        <f>(C144/C182*100)</f>
        <v>#DIV/0!</v>
      </c>
      <c r="Q144" s="50" t="e">
        <f>(P144)</f>
        <v>#DIV/0!</v>
      </c>
    </row>
    <row r="145" spans="1:17" ht="15" hidden="1" customHeight="1" x14ac:dyDescent="0.2">
      <c r="A145" s="47">
        <v>2</v>
      </c>
      <c r="B145" s="52" t="s">
        <v>123</v>
      </c>
      <c r="C145" s="49">
        <f>'P.N.C. x Comp. x Ramos'!C140</f>
        <v>0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 t="e">
        <f>(C145/C182*100)</f>
        <v>#DIV/0!</v>
      </c>
      <c r="Q145" s="50" t="e">
        <f>(Q144+P145)</f>
        <v>#DIV/0!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0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 t="e">
        <f>(C146/C182*100)</f>
        <v>#DIV/0!</v>
      </c>
      <c r="Q146" s="50" t="e">
        <f>(Q145+P146)</f>
        <v>#DIV/0!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0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 t="e">
        <f>(C147/C182*100)</f>
        <v>#DIV/0!</v>
      </c>
      <c r="Q147" s="50" t="e">
        <f t="shared" ref="Q147:Q173" si="10">(Q146+P147)</f>
        <v>#DIV/0!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0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 t="e">
        <f>(C148/C182*100)</f>
        <v>#DIV/0!</v>
      </c>
      <c r="Q148" s="50" t="e">
        <f t="shared" si="10"/>
        <v>#DIV/0!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 t="e">
        <f>(C149/C182*100)</f>
        <v>#DIV/0!</v>
      </c>
      <c r="Q149" s="50" t="e">
        <f t="shared" si="10"/>
        <v>#DIV/0!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0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 t="e">
        <f>(C150/C182*100)</f>
        <v>#DIV/0!</v>
      </c>
      <c r="Q150" s="50" t="e">
        <f t="shared" si="10"/>
        <v>#DIV/0!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0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 t="e">
        <f>(C151/C182*100)</f>
        <v>#DIV/0!</v>
      </c>
      <c r="Q151" s="50" t="e">
        <f t="shared" si="10"/>
        <v>#DIV/0!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0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 t="e">
        <f>(C152/C182*100)</f>
        <v>#DIV/0!</v>
      </c>
      <c r="Q152" s="50" t="e">
        <f t="shared" si="10"/>
        <v>#DIV/0!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0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 t="e">
        <f>(C153/C182*100)</f>
        <v>#DIV/0!</v>
      </c>
      <c r="Q153" s="50" t="e">
        <f t="shared" si="10"/>
        <v>#DIV/0!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0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 t="e">
        <f>(C154/C182*100)</f>
        <v>#DIV/0!</v>
      </c>
      <c r="Q154" s="50" t="e">
        <f>(Q153+P154)</f>
        <v>#DIV/0!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0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 t="e">
        <f>(C155/C182*100)</f>
        <v>#DIV/0!</v>
      </c>
      <c r="Q155" s="50" t="e">
        <f>(Q154+P155)</f>
        <v>#DIV/0!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 t="e">
        <f>(C156/C182*100)</f>
        <v>#DIV/0!</v>
      </c>
      <c r="Q156" s="50" t="e">
        <f t="shared" si="10"/>
        <v>#DIV/0!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0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 t="e">
        <f>(C157/C182*100)</f>
        <v>#DIV/0!</v>
      </c>
      <c r="Q157" s="50" t="e">
        <f t="shared" si="10"/>
        <v>#DIV/0!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0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 t="e">
        <f>(C158/C182*100)</f>
        <v>#DIV/0!</v>
      </c>
      <c r="Q158" s="50" t="e">
        <f t="shared" si="10"/>
        <v>#DIV/0!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0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 t="e">
        <f>(C159/C182*100)</f>
        <v>#DIV/0!</v>
      </c>
      <c r="Q159" s="50" t="e">
        <f t="shared" si="10"/>
        <v>#DIV/0!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0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 t="e">
        <f>(C160/C182*100)</f>
        <v>#DIV/0!</v>
      </c>
      <c r="Q160" s="50" t="e">
        <f t="shared" si="10"/>
        <v>#DIV/0!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 t="e">
        <f>(C161/C182*100)</f>
        <v>#DIV/0!</v>
      </c>
      <c r="Q161" s="50" t="e">
        <f t="shared" si="10"/>
        <v>#DIV/0!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0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 t="e">
        <f>(C162/C182*100)</f>
        <v>#DIV/0!</v>
      </c>
      <c r="Q162" s="50" t="e">
        <f t="shared" si="10"/>
        <v>#DIV/0!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0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 t="e">
        <f>(C163/C182*100)</f>
        <v>#DIV/0!</v>
      </c>
      <c r="Q163" s="50" t="e">
        <f>(Q162+P163)</f>
        <v>#DIV/0!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0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 t="e">
        <f>(C164/C182*100)</f>
        <v>#DIV/0!</v>
      </c>
      <c r="Q164" s="50" t="e">
        <f>(Q163+P164)</f>
        <v>#DIV/0!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0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 t="e">
        <f>(C165/C182*100)</f>
        <v>#DIV/0!</v>
      </c>
      <c r="Q165" s="50" t="e">
        <f>(Q164+P165)</f>
        <v>#DIV/0!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 t="e">
        <f>(C166/C182*100)</f>
        <v>#DIV/0!</v>
      </c>
      <c r="Q166" s="50" t="e">
        <f t="shared" si="10"/>
        <v>#DIV/0!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0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 t="e">
        <f>(C167/C182*100)</f>
        <v>#DIV/0!</v>
      </c>
      <c r="Q167" s="50" t="e">
        <f t="shared" si="10"/>
        <v>#DIV/0!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 t="e">
        <f>(C168/C182*100)</f>
        <v>#DIV/0!</v>
      </c>
      <c r="Q168" s="50" t="e">
        <f t="shared" si="10"/>
        <v>#DIV/0!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0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 t="e">
        <f>(C169/C182*100)</f>
        <v>#DIV/0!</v>
      </c>
      <c r="Q169" s="50" t="e">
        <f t="shared" si="10"/>
        <v>#DIV/0!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0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 t="e">
        <f>(C170/C182*100)</f>
        <v>#DIV/0!</v>
      </c>
      <c r="Q170" s="50" t="e">
        <f>(Q169+P170)</f>
        <v>#DIV/0!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0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 t="e">
        <f>(C171/C182*100)</f>
        <v>#DIV/0!</v>
      </c>
      <c r="Q171" s="50" t="e">
        <f>(Q170+P171)</f>
        <v>#DIV/0!</v>
      </c>
      <c r="R171" s="4"/>
    </row>
    <row r="172" spans="1:18" ht="15" hidden="1" customHeight="1" x14ac:dyDescent="0.2">
      <c r="A172" s="47">
        <v>29</v>
      </c>
      <c r="B172" s="52" t="s">
        <v>125</v>
      </c>
      <c r="C172" s="49">
        <f>'P.N.C. x Comp. x Ramos'!C167</f>
        <v>0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 t="e">
        <f>(C172/C182*100)</f>
        <v>#DIV/0!</v>
      </c>
      <c r="Q172" s="50" t="e">
        <f>(Q171+P172)</f>
        <v>#DIV/0!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 t="e">
        <f>(C173/C182*100)</f>
        <v>#DIV/0!</v>
      </c>
      <c r="Q173" s="50" t="e">
        <f t="shared" si="10"/>
        <v>#DIV/0!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0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 t="e">
        <f>(C174/C182*100)</f>
        <v>#DIV/0!</v>
      </c>
      <c r="Q174" s="50" t="e">
        <f t="shared" ref="Q174:Q180" si="11">(Q173+P174)</f>
        <v>#DIV/0!</v>
      </c>
    </row>
    <row r="175" spans="1:18" ht="15" hidden="1" customHeight="1" x14ac:dyDescent="0.2">
      <c r="A175" s="47">
        <v>32</v>
      </c>
      <c r="B175" s="52" t="s">
        <v>124</v>
      </c>
      <c r="C175" s="49">
        <f>'P.N.C. x Comp. x Ramos'!C170</f>
        <v>0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 t="e">
        <f t="shared" ref="P175:P180" si="12">(C175/$C$182*100)</f>
        <v>#DIV/0!</v>
      </c>
      <c r="Q175" s="50" t="e">
        <f t="shared" si="11"/>
        <v>#DIV/0!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0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 t="e">
        <f t="shared" si="12"/>
        <v>#DIV/0!</v>
      </c>
      <c r="Q176" s="50" t="e">
        <f t="shared" si="11"/>
        <v>#DIV/0!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 t="e">
        <f t="shared" si="12"/>
        <v>#DIV/0!</v>
      </c>
      <c r="Q177" s="50" t="e">
        <f t="shared" si="11"/>
        <v>#DIV/0!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 t="e">
        <f t="shared" si="12"/>
        <v>#DIV/0!</v>
      </c>
      <c r="Q178" s="50" t="e">
        <f t="shared" si="11"/>
        <v>#DIV/0!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 t="e">
        <f t="shared" si="12"/>
        <v>#DIV/0!</v>
      </c>
      <c r="Q179" s="50" t="e">
        <f t="shared" si="11"/>
        <v>#DIV/0!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0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 t="e">
        <f t="shared" si="12"/>
        <v>#DIV/0!</v>
      </c>
      <c r="Q180" s="50" t="e">
        <f t="shared" si="11"/>
        <v>#DIV/0!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 t="e">
        <f>(C181/$C$182*100)</f>
        <v>#DIV/0!</v>
      </c>
      <c r="Q181" s="50" t="e">
        <f>(Q180+P181)</f>
        <v>#DIV/0!</v>
      </c>
    </row>
    <row r="182" spans="1:17" ht="18.75" hidden="1" customHeight="1" x14ac:dyDescent="0.2">
      <c r="A182" s="54"/>
      <c r="B182" s="55" t="s">
        <v>21</v>
      </c>
      <c r="C182" s="56">
        <f>SUM(C144:O181)</f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 t="e">
        <f>SUM(P144:P181)</f>
        <v>#DIV/0!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3" t="s">
        <v>42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</row>
    <row r="207" spans="1:17" hidden="1" x14ac:dyDescent="0.2">
      <c r="A207" s="184" t="s">
        <v>95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</row>
    <row r="208" spans="1:17" hidden="1" x14ac:dyDescent="0.2">
      <c r="A208" s="186" t="s">
        <v>128</v>
      </c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</row>
    <row r="209" spans="1:17" hidden="1" x14ac:dyDescent="0.2">
      <c r="A209" s="184" t="s">
        <v>114</v>
      </c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0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 t="e">
        <f>(C212/$C$250*100)</f>
        <v>#DIV/0!</v>
      </c>
      <c r="Q212" s="50" t="e">
        <f>(P212)</f>
        <v>#DIV/0!</v>
      </c>
    </row>
    <row r="213" spans="1:17" ht="15" hidden="1" customHeight="1" x14ac:dyDescent="0.2">
      <c r="A213" s="47">
        <v>2</v>
      </c>
      <c r="B213" s="52" t="s">
        <v>123</v>
      </c>
      <c r="C213" s="49">
        <f>'P.N.C. x Comp. x Ramos'!C205</f>
        <v>0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 t="e">
        <f t="shared" ref="P213:P249" si="13">(C213/$C$250*100)</f>
        <v>#DIV/0!</v>
      </c>
      <c r="Q213" s="50" t="e">
        <f>(Q212+P213)</f>
        <v>#DIV/0!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0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 t="e">
        <f t="shared" si="13"/>
        <v>#DIV/0!</v>
      </c>
      <c r="Q214" s="50" t="e">
        <f>(Q213+P214)</f>
        <v>#DIV/0!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0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 t="e">
        <f t="shared" si="13"/>
        <v>#DIV/0!</v>
      </c>
      <c r="Q215" s="50" t="e">
        <f t="shared" ref="Q215:Q221" si="14">(Q214+P215)</f>
        <v>#DIV/0!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0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 t="e">
        <f t="shared" si="13"/>
        <v>#DIV/0!</v>
      </c>
      <c r="Q216" s="50" t="e">
        <f t="shared" si="14"/>
        <v>#DIV/0!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 t="e">
        <f t="shared" si="13"/>
        <v>#DIV/0!</v>
      </c>
      <c r="Q217" s="50" t="e">
        <f t="shared" si="14"/>
        <v>#DIV/0!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0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 t="e">
        <f t="shared" si="13"/>
        <v>#DIV/0!</v>
      </c>
      <c r="Q218" s="50" t="e">
        <f t="shared" si="14"/>
        <v>#DIV/0!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0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 t="e">
        <f t="shared" si="13"/>
        <v>#DIV/0!</v>
      </c>
      <c r="Q219" s="50" t="e">
        <f t="shared" si="14"/>
        <v>#DIV/0!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0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 t="e">
        <f t="shared" si="13"/>
        <v>#DIV/0!</v>
      </c>
      <c r="Q220" s="50" t="e">
        <f t="shared" si="14"/>
        <v>#DIV/0!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0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 t="e">
        <f t="shared" si="13"/>
        <v>#DIV/0!</v>
      </c>
      <c r="Q221" s="50" t="e">
        <f t="shared" si="14"/>
        <v>#DIV/0!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 t="e">
        <f t="shared" si="13"/>
        <v>#DIV/0!</v>
      </c>
      <c r="Q222" s="50" t="e">
        <f>(Q221+P222)</f>
        <v>#DIV/0!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0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 t="e">
        <f t="shared" si="13"/>
        <v>#DIV/0!</v>
      </c>
      <c r="Q223" s="50" t="e">
        <f>(Q222+P223)</f>
        <v>#DIV/0!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 t="e">
        <f t="shared" si="13"/>
        <v>#DIV/0!</v>
      </c>
      <c r="Q224" s="50" t="e">
        <f t="shared" ref="Q224:Q230" si="15">(Q223+P224)</f>
        <v>#DIV/0!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 t="e">
        <f t="shared" si="13"/>
        <v>#DIV/0!</v>
      </c>
      <c r="Q225" s="50" t="e">
        <f t="shared" si="15"/>
        <v>#DIV/0!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0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 t="e">
        <f t="shared" si="13"/>
        <v>#DIV/0!</v>
      </c>
      <c r="Q226" s="50" t="e">
        <f t="shared" si="15"/>
        <v>#DIV/0!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0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 t="e">
        <f t="shared" si="13"/>
        <v>#DIV/0!</v>
      </c>
      <c r="Q227" s="50" t="e">
        <f t="shared" si="15"/>
        <v>#DIV/0!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0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 t="e">
        <f t="shared" si="13"/>
        <v>#DIV/0!</v>
      </c>
      <c r="Q228" s="50" t="e">
        <f t="shared" si="15"/>
        <v>#DIV/0!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 t="e">
        <f t="shared" si="13"/>
        <v>#DIV/0!</v>
      </c>
      <c r="Q229" s="50" t="e">
        <f t="shared" si="15"/>
        <v>#DIV/0!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 t="e">
        <f t="shared" si="13"/>
        <v>#DIV/0!</v>
      </c>
      <c r="Q230" s="50" t="e">
        <f t="shared" si="15"/>
        <v>#DIV/0!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0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 t="e">
        <f t="shared" si="13"/>
        <v>#DIV/0!</v>
      </c>
      <c r="Q231" s="50" t="e">
        <f t="shared" ref="Q231:Q243" si="16">(Q230+P231)</f>
        <v>#DIV/0!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0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 t="e">
        <f t="shared" si="13"/>
        <v>#DIV/0!</v>
      </c>
      <c r="Q232" s="50" t="e">
        <f t="shared" si="16"/>
        <v>#DIV/0!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0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 t="e">
        <f t="shared" si="13"/>
        <v>#DIV/0!</v>
      </c>
      <c r="Q233" s="50" t="e">
        <f t="shared" si="16"/>
        <v>#DIV/0!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 t="e">
        <f t="shared" si="13"/>
        <v>#DIV/0!</v>
      </c>
      <c r="Q234" s="50" t="e">
        <f t="shared" si="16"/>
        <v>#DIV/0!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0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 t="e">
        <f t="shared" si="13"/>
        <v>#DIV/0!</v>
      </c>
      <c r="Q235" s="50" t="e">
        <f t="shared" si="16"/>
        <v>#DIV/0!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 t="e">
        <f t="shared" si="13"/>
        <v>#DIV/0!</v>
      </c>
      <c r="Q236" s="50" t="e">
        <f t="shared" si="16"/>
        <v>#DIV/0!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 t="e">
        <f t="shared" si="13"/>
        <v>#DIV/0!</v>
      </c>
      <c r="Q237" s="50" t="e">
        <f t="shared" si="16"/>
        <v>#DIV/0!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0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 t="e">
        <f t="shared" si="13"/>
        <v>#DIV/0!</v>
      </c>
      <c r="Q238" s="50" t="e">
        <f t="shared" si="16"/>
        <v>#DIV/0!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 t="e">
        <f t="shared" si="13"/>
        <v>#DIV/0!</v>
      </c>
      <c r="Q239" s="50" t="e">
        <f t="shared" si="16"/>
        <v>#DIV/0!</v>
      </c>
      <c r="R239" s="4"/>
    </row>
    <row r="240" spans="1:18" ht="15" hidden="1" customHeight="1" x14ac:dyDescent="0.2">
      <c r="A240" s="47">
        <v>29</v>
      </c>
      <c r="B240" s="52" t="s">
        <v>125</v>
      </c>
      <c r="C240" s="49">
        <f>'P.N.C. x Comp. x Ramos'!C232</f>
        <v>0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 t="e">
        <f t="shared" si="13"/>
        <v>#DIV/0!</v>
      </c>
      <c r="Q240" s="50" t="e">
        <f t="shared" si="16"/>
        <v>#DIV/0!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 t="e">
        <f t="shared" si="13"/>
        <v>#DIV/0!</v>
      </c>
      <c r="Q241" s="50" t="e">
        <f t="shared" si="16"/>
        <v>#DIV/0!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 t="e">
        <f t="shared" si="13"/>
        <v>#DIV/0!</v>
      </c>
      <c r="Q242" s="50" t="e">
        <f t="shared" si="16"/>
        <v>#DIV/0!</v>
      </c>
    </row>
    <row r="243" spans="1:17" ht="15" hidden="1" customHeight="1" x14ac:dyDescent="0.2">
      <c r="A243" s="47">
        <v>32</v>
      </c>
      <c r="B243" s="52" t="s">
        <v>124</v>
      </c>
      <c r="C243" s="49">
        <f>'P.N.C. x Comp. x Ramos'!C235</f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 t="e">
        <f t="shared" si="13"/>
        <v>#DIV/0!</v>
      </c>
      <c r="Q243" s="50" t="e">
        <f t="shared" si="16"/>
        <v>#DIV/0!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 t="e">
        <f t="shared" si="13"/>
        <v>#DIV/0!</v>
      </c>
      <c r="Q244" s="50" t="e">
        <f t="shared" ref="Q244:Q249" si="17">(Q243+P244)</f>
        <v>#DIV/0!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 t="e">
        <f t="shared" si="13"/>
        <v>#DIV/0!</v>
      </c>
      <c r="Q245" s="50" t="e">
        <f t="shared" si="17"/>
        <v>#DIV/0!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 t="e">
        <f t="shared" si="13"/>
        <v>#DIV/0!</v>
      </c>
      <c r="Q246" s="50" t="e">
        <f t="shared" si="17"/>
        <v>#DIV/0!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 t="e">
        <f t="shared" si="13"/>
        <v>#DIV/0!</v>
      </c>
      <c r="Q247" s="50" t="e">
        <f t="shared" si="17"/>
        <v>#DIV/0!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 t="e">
        <f t="shared" si="13"/>
        <v>#DIV/0!</v>
      </c>
      <c r="Q248" s="50" t="e">
        <f t="shared" si="17"/>
        <v>#DIV/0!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 t="e">
        <f t="shared" si="13"/>
        <v>#DIV/0!</v>
      </c>
      <c r="Q249" s="50" t="e">
        <f t="shared" si="17"/>
        <v>#DIV/0!</v>
      </c>
    </row>
    <row r="250" spans="1:17" ht="18" hidden="1" customHeight="1" x14ac:dyDescent="0.2">
      <c r="A250" s="54"/>
      <c r="B250" s="55" t="s">
        <v>21</v>
      </c>
      <c r="C250" s="56">
        <f>SUM(C212:C249)</f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 t="e">
        <f>SUM(P212:P249)</f>
        <v>#DIV/0!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3" t="s">
        <v>42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</row>
    <row r="275" spans="1:17" hidden="1" x14ac:dyDescent="0.2">
      <c r="A275" s="184" t="s">
        <v>95</v>
      </c>
      <c r="B275" s="184"/>
      <c r="C275" s="184"/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</row>
    <row r="276" spans="1:17" hidden="1" x14ac:dyDescent="0.2">
      <c r="A276" s="186" t="s">
        <v>129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</row>
    <row r="277" spans="1:17" hidden="1" x14ac:dyDescent="0.2">
      <c r="A277" s="184" t="s">
        <v>114</v>
      </c>
      <c r="B277" s="184"/>
      <c r="C277" s="184"/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123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125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124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3" t="s">
        <v>42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</row>
    <row r="343" spans="1:17" hidden="1" x14ac:dyDescent="0.2">
      <c r="A343" s="184" t="s">
        <v>95</v>
      </c>
      <c r="B343" s="184"/>
      <c r="C343" s="184"/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</row>
    <row r="344" spans="1:17" hidden="1" x14ac:dyDescent="0.2">
      <c r="A344" s="186" t="s">
        <v>130</v>
      </c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</row>
    <row r="345" spans="1:17" hidden="1" x14ac:dyDescent="0.2">
      <c r="A345" s="184" t="s">
        <v>114</v>
      </c>
      <c r="B345" s="184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123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125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124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3" t="s">
        <v>42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</row>
    <row r="412" spans="1:17" hidden="1" x14ac:dyDescent="0.2">
      <c r="A412" s="184" t="s">
        <v>95</v>
      </c>
      <c r="B412" s="184"/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</row>
    <row r="413" spans="1:17" hidden="1" x14ac:dyDescent="0.2">
      <c r="A413" s="186" t="s">
        <v>131</v>
      </c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</row>
    <row r="414" spans="1:17" hidden="1" x14ac:dyDescent="0.2">
      <c r="A414" s="184" t="s">
        <v>114</v>
      </c>
      <c r="B414" s="184"/>
      <c r="C414" s="184"/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123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125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124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3" t="s">
        <v>42</v>
      </c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</row>
    <row r="480" spans="1:17" hidden="1" x14ac:dyDescent="0.2">
      <c r="A480" s="184" t="s">
        <v>95</v>
      </c>
      <c r="B480" s="184"/>
      <c r="C480" s="184"/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</row>
    <row r="481" spans="1:17" hidden="1" x14ac:dyDescent="0.2">
      <c r="A481" s="186" t="s">
        <v>132</v>
      </c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</row>
    <row r="482" spans="1:17" hidden="1" x14ac:dyDescent="0.2">
      <c r="A482" s="184" t="s">
        <v>114</v>
      </c>
      <c r="B482" s="184"/>
      <c r="C482" s="184"/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123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125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124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111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3" t="s">
        <v>42</v>
      </c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</row>
    <row r="548" spans="1:17" hidden="1" x14ac:dyDescent="0.2">
      <c r="A548" s="184" t="s">
        <v>95</v>
      </c>
      <c r="B548" s="184"/>
      <c r="C548" s="184"/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</row>
    <row r="549" spans="1:17" hidden="1" x14ac:dyDescent="0.2">
      <c r="A549" s="186" t="s">
        <v>133</v>
      </c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</row>
    <row r="550" spans="1:17" hidden="1" x14ac:dyDescent="0.2">
      <c r="A550" s="184" t="s">
        <v>114</v>
      </c>
      <c r="B550" s="184"/>
      <c r="C550" s="184"/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123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125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124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3" t="s">
        <v>42</v>
      </c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</row>
    <row r="616" spans="1:17" hidden="1" x14ac:dyDescent="0.2">
      <c r="A616" s="184" t="s">
        <v>95</v>
      </c>
      <c r="B616" s="184"/>
      <c r="C616" s="184"/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</row>
    <row r="617" spans="1:17" hidden="1" x14ac:dyDescent="0.2">
      <c r="A617" s="186" t="s">
        <v>160</v>
      </c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</row>
    <row r="618" spans="1:17" hidden="1" x14ac:dyDescent="0.2">
      <c r="A618" s="184" t="s">
        <v>114</v>
      </c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123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125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124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3" t="s">
        <v>42</v>
      </c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</row>
    <row r="684" spans="1:17" hidden="1" x14ac:dyDescent="0.2">
      <c r="A684" s="184" t="s">
        <v>95</v>
      </c>
      <c r="B684" s="184"/>
      <c r="C684" s="184"/>
      <c r="D684" s="184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</row>
    <row r="685" spans="1:17" hidden="1" x14ac:dyDescent="0.2">
      <c r="A685" s="186" t="s">
        <v>161</v>
      </c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</row>
    <row r="686" spans="1:17" hidden="1" x14ac:dyDescent="0.2">
      <c r="A686" s="184" t="s">
        <v>114</v>
      </c>
      <c r="B686" s="184"/>
      <c r="C686" s="184"/>
      <c r="D686" s="184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123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125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124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3" t="s">
        <v>42</v>
      </c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</row>
    <row r="753" spans="1:17" hidden="1" x14ac:dyDescent="0.2">
      <c r="A753" s="184" t="s">
        <v>95</v>
      </c>
      <c r="B753" s="184"/>
      <c r="C753" s="184"/>
      <c r="D753" s="184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</row>
    <row r="754" spans="1:17" hidden="1" x14ac:dyDescent="0.2">
      <c r="A754" s="186" t="s">
        <v>162</v>
      </c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</row>
    <row r="755" spans="1:17" hidden="1" x14ac:dyDescent="0.2">
      <c r="A755" s="184" t="s">
        <v>114</v>
      </c>
      <c r="B755" s="184"/>
      <c r="C755" s="184"/>
      <c r="D755" s="184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123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125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124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3" t="s">
        <v>42</v>
      </c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</row>
    <row r="821" spans="1:17" hidden="1" x14ac:dyDescent="0.2">
      <c r="A821" s="184" t="s">
        <v>95</v>
      </c>
      <c r="B821" s="184"/>
      <c r="C821" s="184"/>
      <c r="D821" s="184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</row>
    <row r="822" spans="1:17" hidden="1" x14ac:dyDescent="0.2">
      <c r="A822" s="186" t="s">
        <v>163</v>
      </c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</row>
    <row r="823" spans="1:17" hidden="1" x14ac:dyDescent="0.2">
      <c r="A823" s="184" t="s">
        <v>114</v>
      </c>
      <c r="B823" s="184"/>
      <c r="C823" s="184"/>
      <c r="D823" s="184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125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horizontalCentered="1"/>
  <pageMargins left="1.0629921259842521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J5" sqref="J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1.5703125" style="30" customWidth="1"/>
    <col min="33" max="33" width="13.140625" style="30" hidden="1" customWidth="1"/>
    <col min="34" max="34" width="14.28515625" style="30" customWidth="1"/>
    <col min="35" max="35" width="12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3" t="s">
        <v>42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</row>
    <row r="2" spans="1:36" x14ac:dyDescent="0.2">
      <c r="A2" s="189" t="s">
        <v>56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</row>
    <row r="3" spans="1:36" x14ac:dyDescent="0.2">
      <c r="A3" s="196" t="s">
        <v>126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6" x14ac:dyDescent="0.2">
      <c r="A4" s="189" t="s">
        <v>114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7" t="s">
        <v>33</v>
      </c>
      <c r="B7" s="190" t="s">
        <v>0</v>
      </c>
      <c r="C7" s="190"/>
      <c r="D7" s="190" t="s">
        <v>12</v>
      </c>
      <c r="E7" s="190"/>
      <c r="F7" s="108"/>
      <c r="G7" s="190" t="s">
        <v>13</v>
      </c>
      <c r="H7" s="190"/>
      <c r="I7" s="108"/>
      <c r="J7" s="190" t="s">
        <v>14</v>
      </c>
      <c r="K7" s="190"/>
      <c r="L7" s="108"/>
      <c r="M7" s="190" t="s">
        <v>15</v>
      </c>
      <c r="N7" s="190"/>
      <c r="O7" s="108"/>
      <c r="P7" s="190" t="s">
        <v>27</v>
      </c>
      <c r="Q7" s="190"/>
      <c r="R7" s="108"/>
      <c r="S7" s="190" t="s">
        <v>35</v>
      </c>
      <c r="T7" s="190"/>
      <c r="U7" s="108"/>
      <c r="V7" s="190" t="s">
        <v>16</v>
      </c>
      <c r="W7" s="190"/>
      <c r="X7" s="108"/>
      <c r="Y7" s="190" t="s">
        <v>68</v>
      </c>
      <c r="Z7" s="190"/>
      <c r="AA7" s="108"/>
      <c r="AB7" s="190" t="s">
        <v>34</v>
      </c>
      <c r="AC7" s="190"/>
      <c r="AD7" s="108"/>
      <c r="AE7" s="190" t="s">
        <v>17</v>
      </c>
      <c r="AF7" s="190"/>
      <c r="AG7" s="108"/>
      <c r="AH7" s="190" t="s">
        <v>18</v>
      </c>
      <c r="AI7" s="190"/>
      <c r="AJ7" s="74"/>
    </row>
    <row r="8" spans="1:36" ht="26.25" customHeight="1" thickTop="1" thickBot="1" x14ac:dyDescent="0.25">
      <c r="A8" s="194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1247818165.6200001</v>
      </c>
      <c r="C9" s="76">
        <f>(E9+H9+K9+N9+Q9+T9+W9+Z9+AC9+AF9+AI9)</f>
        <v>467773072.46999997</v>
      </c>
      <c r="D9" s="103">
        <f t="shared" ref="D9:E28" si="0">D68+D127+D186+D245+D302+D362+D419+D477+D535+D594+D653+D712</f>
        <v>5253494.09</v>
      </c>
      <c r="E9" s="103">
        <f t="shared" si="0"/>
        <v>9009</v>
      </c>
      <c r="F9" s="103">
        <f>SUM(D9:E9)</f>
        <v>5262503.09</v>
      </c>
      <c r="G9" s="103">
        <f t="shared" ref="G9:H28" si="1">G68+G127+G186+G245+G302+G362+G419+G477+G535+G594+G653+G712</f>
        <v>77115085.040000007</v>
      </c>
      <c r="H9" s="103">
        <f t="shared" si="1"/>
        <v>130308795.72</v>
      </c>
      <c r="I9" s="103">
        <f>SUM(G9:H9)</f>
        <v>207423880.75999999</v>
      </c>
      <c r="J9" s="103">
        <f t="shared" ref="J9:K28" si="2">J68+J127+J186+J245+J302+J362+J419+J477+J535+J594+J653+J712</f>
        <v>32788.39</v>
      </c>
      <c r="K9" s="103">
        <f t="shared" si="2"/>
        <v>267268790.28999999</v>
      </c>
      <c r="L9" s="103">
        <f>SUM(J9:K9)</f>
        <v>267301578.67999998</v>
      </c>
      <c r="M9" s="103">
        <f t="shared" ref="M9:N28" si="3">M68+M127+M186+M245+M302+M362+M419+M477+M535+M594+M653+M712</f>
        <v>26584433.300000001</v>
      </c>
      <c r="N9" s="103">
        <f t="shared" si="3"/>
        <v>4609.33</v>
      </c>
      <c r="O9" s="103">
        <f>SUM(M9:N9)</f>
        <v>26589042.629999999</v>
      </c>
      <c r="P9" s="103">
        <f t="shared" ref="P9:Q28" si="4">P68+P127+P186+P245+P302+P362+P419+P477+P535+P594+P653+P712</f>
        <v>859659435.88999999</v>
      </c>
      <c r="Q9" s="103">
        <f t="shared" si="4"/>
        <v>54155518.100000001</v>
      </c>
      <c r="R9" s="103">
        <f>SUM(P9:Q9)</f>
        <v>913814953.99000001</v>
      </c>
      <c r="S9" s="103">
        <f t="shared" ref="S9:T28" si="5">S68+S127+S186+S245+S302+S362+S419+S477+S535+S594+S653+S712</f>
        <v>2057261.23</v>
      </c>
      <c r="T9" s="103">
        <f t="shared" si="5"/>
        <v>0</v>
      </c>
      <c r="U9" s="103">
        <f>SUM(S9:T9)</f>
        <v>2057261.23</v>
      </c>
      <c r="V9" s="103">
        <f t="shared" ref="V9:W28" si="6">V68+V127+V186+V245+V302+V362+V419+V477+V535+V594+V653+V712</f>
        <v>19688050.800000001</v>
      </c>
      <c r="W9" s="103">
        <f t="shared" si="6"/>
        <v>4508129.8499999996</v>
      </c>
      <c r="X9" s="103">
        <f>SUM(V9:W9)</f>
        <v>24196180.649999999</v>
      </c>
      <c r="Y9" s="103">
        <f t="shared" ref="Y9:Z28" si="7">Y68+Y127+Y186+Y245+Y302+Y362+Y419+Y477+Y535+Y594+Y653+Y712</f>
        <v>217098760.16</v>
      </c>
      <c r="Z9" s="103">
        <f t="shared" si="7"/>
        <v>659181.9</v>
      </c>
      <c r="AA9" s="103">
        <f>SUM(Y9:Z9)</f>
        <v>217757942.06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8859982.9299999997</v>
      </c>
      <c r="AF9" s="103">
        <f t="shared" si="9"/>
        <v>9986551.1500000004</v>
      </c>
      <c r="AG9" s="103">
        <f>SUM(AE9:AF9)</f>
        <v>18846534.079999998</v>
      </c>
      <c r="AH9" s="103">
        <f t="shared" ref="AH9:AI28" si="10">AH68+AH127+AH186+AH245+AH302+AH362+AH419+AH477+AH535+AH594+AH653+AH712</f>
        <v>31468873.789999999</v>
      </c>
      <c r="AI9" s="103">
        <f t="shared" si="10"/>
        <v>872487.13</v>
      </c>
      <c r="AJ9" s="109">
        <f>SUM(AH9:AI9)</f>
        <v>32341360.919999998</v>
      </c>
    </row>
    <row r="10" spans="1:36" ht="15.95" customHeight="1" thickTop="1" thickBot="1" x14ac:dyDescent="0.25">
      <c r="A10" s="52" t="s">
        <v>123</v>
      </c>
      <c r="B10" s="76">
        <f t="shared" ref="B10:B46" si="11">(D10+G10+J10+M10+P10+S10+V10+Y10+AB10+AE10+AH10)</f>
        <v>577813536.00999999</v>
      </c>
      <c r="C10" s="76">
        <f t="shared" ref="C10:C46" si="12">(E10+H10+K10+N10+Q10+T10+W10+Z10+AC10+AF10+AI10)</f>
        <v>88659658.919999987</v>
      </c>
      <c r="D10" s="103">
        <f t="shared" si="0"/>
        <v>2487881.08</v>
      </c>
      <c r="E10" s="103">
        <f t="shared" si="0"/>
        <v>13448.64</v>
      </c>
      <c r="F10" s="103">
        <f t="shared" ref="F10:F46" si="13">SUM(D10:E10)</f>
        <v>2501329.7200000002</v>
      </c>
      <c r="G10" s="103">
        <f t="shared" si="1"/>
        <v>35652953.340000004</v>
      </c>
      <c r="H10" s="103">
        <f t="shared" si="1"/>
        <v>61151765.640000001</v>
      </c>
      <c r="I10" s="103">
        <f t="shared" ref="I10:I46" si="14">SUM(G10:H10)</f>
        <v>96804718.980000004</v>
      </c>
      <c r="J10" s="103">
        <f t="shared" si="2"/>
        <v>0</v>
      </c>
      <c r="K10" s="103">
        <f t="shared" si="2"/>
        <v>14993522.119999999</v>
      </c>
      <c r="L10" s="103">
        <f t="shared" ref="L10:L46" si="15">SUM(J10:K10)</f>
        <v>14993522.119999999</v>
      </c>
      <c r="M10" s="103">
        <f t="shared" si="3"/>
        <v>2161630.14</v>
      </c>
      <c r="N10" s="103">
        <f t="shared" si="3"/>
        <v>537300.49</v>
      </c>
      <c r="O10" s="103">
        <f t="shared" ref="O10:O46" si="16">SUM(M10:N10)</f>
        <v>2698930.63</v>
      </c>
      <c r="P10" s="103">
        <f t="shared" si="4"/>
        <v>171320867.87</v>
      </c>
      <c r="Q10" s="103">
        <f t="shared" si="4"/>
        <v>2542056.88</v>
      </c>
      <c r="R10" s="103">
        <f t="shared" ref="R10:R46" si="17">SUM(P10:Q10)</f>
        <v>173862924.75</v>
      </c>
      <c r="S10" s="103">
        <f t="shared" si="5"/>
        <v>4455410.17</v>
      </c>
      <c r="T10" s="103">
        <f t="shared" si="5"/>
        <v>0</v>
      </c>
      <c r="U10" s="103">
        <f t="shared" ref="U10:U46" si="18">SUM(S10:T10)</f>
        <v>4455410.17</v>
      </c>
      <c r="V10" s="103">
        <f t="shared" si="6"/>
        <v>4749225.28</v>
      </c>
      <c r="W10" s="103">
        <f t="shared" si="6"/>
        <v>4701.63</v>
      </c>
      <c r="X10" s="103">
        <f t="shared" ref="X10:X46" si="19">SUM(V10:W10)</f>
        <v>4753926.91</v>
      </c>
      <c r="Y10" s="103">
        <f t="shared" si="7"/>
        <v>195152520.65000001</v>
      </c>
      <c r="Z10" s="103">
        <f t="shared" si="7"/>
        <v>545611.43999999994</v>
      </c>
      <c r="AA10" s="103">
        <f t="shared" ref="AA10:AA46" si="20">SUM(Y10:Z10)</f>
        <v>195698132.09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145102996.66</v>
      </c>
      <c r="AF10" s="103">
        <f t="shared" si="9"/>
        <v>2850</v>
      </c>
      <c r="AG10" s="103">
        <f t="shared" ref="AG10:AG46" si="22">SUM(AE10:AF10)</f>
        <v>145105846.66</v>
      </c>
      <c r="AH10" s="103">
        <f t="shared" si="10"/>
        <v>16730050.82</v>
      </c>
      <c r="AI10" s="103">
        <f t="shared" si="10"/>
        <v>8868402.0800000001</v>
      </c>
      <c r="AJ10" s="109">
        <f t="shared" ref="AJ10:AJ46" si="23">SUM(AH10:AI10)</f>
        <v>25598452.899999999</v>
      </c>
    </row>
    <row r="11" spans="1:36" ht="15.95" customHeight="1" thickTop="1" thickBot="1" x14ac:dyDescent="0.25">
      <c r="A11" s="52" t="s">
        <v>100</v>
      </c>
      <c r="B11" s="76">
        <f t="shared" si="11"/>
        <v>428394512.16999996</v>
      </c>
      <c r="C11" s="76">
        <f t="shared" si="12"/>
        <v>114026002.75999999</v>
      </c>
      <c r="D11" s="103">
        <f t="shared" si="0"/>
        <v>3943029.69</v>
      </c>
      <c r="E11" s="103">
        <f t="shared" si="0"/>
        <v>0</v>
      </c>
      <c r="F11" s="103">
        <f t="shared" si="13"/>
        <v>3943029.69</v>
      </c>
      <c r="G11" s="103">
        <f t="shared" si="1"/>
        <v>50394435.850000001</v>
      </c>
      <c r="H11" s="103">
        <f t="shared" si="1"/>
        <v>72515365.239999995</v>
      </c>
      <c r="I11" s="103">
        <f t="shared" si="14"/>
        <v>122909801.09</v>
      </c>
      <c r="J11" s="103">
        <f t="shared" si="2"/>
        <v>0</v>
      </c>
      <c r="K11" s="103">
        <f t="shared" si="2"/>
        <v>21322045.48</v>
      </c>
      <c r="L11" s="103">
        <f t="shared" si="15"/>
        <v>21322045.48</v>
      </c>
      <c r="M11" s="103">
        <f t="shared" si="3"/>
        <v>10306367.99</v>
      </c>
      <c r="N11" s="103">
        <f t="shared" si="3"/>
        <v>885500.15</v>
      </c>
      <c r="O11" s="103">
        <f t="shared" si="16"/>
        <v>11191868.140000001</v>
      </c>
      <c r="P11" s="103">
        <f t="shared" si="4"/>
        <v>146997254.38999999</v>
      </c>
      <c r="Q11" s="103">
        <f t="shared" si="4"/>
        <v>18704692.550000001</v>
      </c>
      <c r="R11" s="103">
        <f t="shared" si="17"/>
        <v>165701946.94</v>
      </c>
      <c r="S11" s="103">
        <f t="shared" si="5"/>
        <v>570595.4</v>
      </c>
      <c r="T11" s="103">
        <f t="shared" si="5"/>
        <v>0</v>
      </c>
      <c r="U11" s="103">
        <f t="shared" si="18"/>
        <v>570595.4</v>
      </c>
      <c r="V11" s="103">
        <f t="shared" si="6"/>
        <v>2247384.42</v>
      </c>
      <c r="W11" s="103">
        <f t="shared" si="6"/>
        <v>16185.27</v>
      </c>
      <c r="X11" s="103">
        <f t="shared" si="19"/>
        <v>2263569.69</v>
      </c>
      <c r="Y11" s="103">
        <f t="shared" si="7"/>
        <v>198614545.59</v>
      </c>
      <c r="Z11" s="103">
        <f t="shared" si="7"/>
        <v>487537.61</v>
      </c>
      <c r="AA11" s="103">
        <f t="shared" si="20"/>
        <v>199102083.20000002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3533773.76</v>
      </c>
      <c r="AF11" s="103">
        <f t="shared" si="9"/>
        <v>0</v>
      </c>
      <c r="AG11" s="103">
        <f t="shared" si="22"/>
        <v>3533773.76</v>
      </c>
      <c r="AH11" s="103">
        <f t="shared" si="10"/>
        <v>11787125.08</v>
      </c>
      <c r="AI11" s="103">
        <f t="shared" si="10"/>
        <v>94676.46</v>
      </c>
      <c r="AJ11" s="109">
        <f t="shared" si="23"/>
        <v>11881801.540000001</v>
      </c>
    </row>
    <row r="12" spans="1:36" ht="15.95" customHeight="1" thickTop="1" thickBot="1" x14ac:dyDescent="0.25">
      <c r="A12" s="52" t="s">
        <v>97</v>
      </c>
      <c r="B12" s="76">
        <f t="shared" si="11"/>
        <v>323020256.79000002</v>
      </c>
      <c r="C12" s="76">
        <f t="shared" si="12"/>
        <v>18908562.049999997</v>
      </c>
      <c r="D12" s="103">
        <f t="shared" si="0"/>
        <v>1080129.69</v>
      </c>
      <c r="E12" s="103">
        <f t="shared" si="0"/>
        <v>13512</v>
      </c>
      <c r="F12" s="103">
        <f t="shared" si="13"/>
        <v>1093641.69</v>
      </c>
      <c r="G12" s="103">
        <f t="shared" si="1"/>
        <v>11263866.720000001</v>
      </c>
      <c r="H12" s="103">
        <f t="shared" si="1"/>
        <v>157702.22</v>
      </c>
      <c r="I12" s="103">
        <f t="shared" si="14"/>
        <v>11421568.940000001</v>
      </c>
      <c r="J12" s="103">
        <f t="shared" si="2"/>
        <v>36773.4</v>
      </c>
      <c r="K12" s="103">
        <f t="shared" si="2"/>
        <v>12674146.52</v>
      </c>
      <c r="L12" s="103">
        <f t="shared" si="15"/>
        <v>12710919.92</v>
      </c>
      <c r="M12" s="103">
        <f t="shared" si="3"/>
        <v>5653760.2599999998</v>
      </c>
      <c r="N12" s="103">
        <f t="shared" si="3"/>
        <v>692421.64</v>
      </c>
      <c r="O12" s="103">
        <f t="shared" si="16"/>
        <v>6346181.8999999994</v>
      </c>
      <c r="P12" s="103">
        <f t="shared" si="4"/>
        <v>125693123.90000001</v>
      </c>
      <c r="Q12" s="103">
        <f t="shared" si="4"/>
        <v>1991257.67</v>
      </c>
      <c r="R12" s="103">
        <f t="shared" si="17"/>
        <v>127684381.57000001</v>
      </c>
      <c r="S12" s="103">
        <f t="shared" si="5"/>
        <v>2706383.6</v>
      </c>
      <c r="T12" s="103">
        <f t="shared" si="5"/>
        <v>0</v>
      </c>
      <c r="U12" s="103">
        <f t="shared" si="18"/>
        <v>2706383.6</v>
      </c>
      <c r="V12" s="103">
        <f t="shared" si="6"/>
        <v>2641596.58</v>
      </c>
      <c r="W12" s="103">
        <f t="shared" si="6"/>
        <v>1264950.54</v>
      </c>
      <c r="X12" s="103">
        <f t="shared" si="19"/>
        <v>3906547.12</v>
      </c>
      <c r="Y12" s="103">
        <f t="shared" si="7"/>
        <v>121134342.8</v>
      </c>
      <c r="Z12" s="103">
        <f t="shared" si="7"/>
        <v>2046312.72</v>
      </c>
      <c r="AA12" s="103">
        <f t="shared" si="20"/>
        <v>123180655.52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9383908.2400000002</v>
      </c>
      <c r="AF12" s="103">
        <f t="shared" si="9"/>
        <v>68258.16</v>
      </c>
      <c r="AG12" s="103">
        <f t="shared" si="22"/>
        <v>9452166.4000000004</v>
      </c>
      <c r="AH12" s="103">
        <f t="shared" si="10"/>
        <v>43426371.600000001</v>
      </c>
      <c r="AI12" s="103">
        <f t="shared" si="10"/>
        <v>0.57999999999999996</v>
      </c>
      <c r="AJ12" s="109">
        <f t="shared" si="23"/>
        <v>43426372.18</v>
      </c>
    </row>
    <row r="13" spans="1:36" ht="15.95" customHeight="1" thickTop="1" thickBot="1" x14ac:dyDescent="0.25">
      <c r="A13" s="52" t="s">
        <v>92</v>
      </c>
      <c r="B13" s="76">
        <f t="shared" si="11"/>
        <v>310749417.14999998</v>
      </c>
      <c r="C13" s="76">
        <f t="shared" si="12"/>
        <v>79691480.329999998</v>
      </c>
      <c r="D13" s="103">
        <f t="shared" si="0"/>
        <v>331090.48</v>
      </c>
      <c r="E13" s="103">
        <f t="shared" si="0"/>
        <v>0</v>
      </c>
      <c r="F13" s="103">
        <f t="shared" si="13"/>
        <v>331090.48</v>
      </c>
      <c r="G13" s="103">
        <f t="shared" si="1"/>
        <v>17810432.870000001</v>
      </c>
      <c r="H13" s="103">
        <f t="shared" si="1"/>
        <v>0</v>
      </c>
      <c r="I13" s="103">
        <f t="shared" si="14"/>
        <v>17810432.870000001</v>
      </c>
      <c r="J13" s="103">
        <f t="shared" si="2"/>
        <v>1235562.8999999999</v>
      </c>
      <c r="K13" s="103">
        <f t="shared" si="2"/>
        <v>53325772.460000001</v>
      </c>
      <c r="L13" s="103">
        <f t="shared" si="15"/>
        <v>54561335.359999999</v>
      </c>
      <c r="M13" s="103">
        <f t="shared" si="3"/>
        <v>1792214.81</v>
      </c>
      <c r="N13" s="103">
        <f t="shared" si="3"/>
        <v>140982.5</v>
      </c>
      <c r="O13" s="103">
        <f t="shared" si="16"/>
        <v>1933197.31</v>
      </c>
      <c r="P13" s="103">
        <f t="shared" si="4"/>
        <v>98525465.989999995</v>
      </c>
      <c r="Q13" s="103">
        <f t="shared" si="4"/>
        <v>25495641.350000001</v>
      </c>
      <c r="R13" s="103">
        <f t="shared" si="17"/>
        <v>124021107.34</v>
      </c>
      <c r="S13" s="103">
        <f t="shared" si="5"/>
        <v>1076408.46</v>
      </c>
      <c r="T13" s="103">
        <f t="shared" si="5"/>
        <v>0</v>
      </c>
      <c r="U13" s="103">
        <f t="shared" si="18"/>
        <v>1076408.46</v>
      </c>
      <c r="V13" s="103">
        <f t="shared" si="6"/>
        <v>7518190.1500000004</v>
      </c>
      <c r="W13" s="103">
        <f t="shared" si="6"/>
        <v>0</v>
      </c>
      <c r="X13" s="103">
        <f t="shared" si="19"/>
        <v>7518190.1500000004</v>
      </c>
      <c r="Y13" s="103">
        <f t="shared" si="7"/>
        <v>125232482.62</v>
      </c>
      <c r="Z13" s="103">
        <f t="shared" si="7"/>
        <v>30992.560000000001</v>
      </c>
      <c r="AA13" s="103">
        <f t="shared" si="20"/>
        <v>125263475.18000001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13638009.65</v>
      </c>
      <c r="AF13" s="103">
        <f t="shared" si="9"/>
        <v>18642.5</v>
      </c>
      <c r="AG13" s="103">
        <f t="shared" si="22"/>
        <v>13656652.15</v>
      </c>
      <c r="AH13" s="103">
        <f t="shared" si="10"/>
        <v>43589559.219999999</v>
      </c>
      <c r="AI13" s="103">
        <f t="shared" si="10"/>
        <v>679448.96</v>
      </c>
      <c r="AJ13" s="109">
        <f t="shared" si="23"/>
        <v>44269008.18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97695246.489999995</v>
      </c>
      <c r="C15" s="76">
        <f t="shared" si="12"/>
        <v>275383.71999999997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147995.39000000001</v>
      </c>
      <c r="H15" s="103">
        <f t="shared" si="1"/>
        <v>0</v>
      </c>
      <c r="I15" s="103">
        <f t="shared" si="14"/>
        <v>147995.39000000001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0</v>
      </c>
      <c r="N15" s="103">
        <f t="shared" si="3"/>
        <v>0</v>
      </c>
      <c r="O15" s="103">
        <f t="shared" si="16"/>
        <v>0</v>
      </c>
      <c r="P15" s="103">
        <f t="shared" si="4"/>
        <v>6581664.1900000004</v>
      </c>
      <c r="Q15" s="103">
        <f t="shared" si="4"/>
        <v>206740.42</v>
      </c>
      <c r="R15" s="103">
        <f t="shared" si="17"/>
        <v>6788404.6100000003</v>
      </c>
      <c r="S15" s="103">
        <f t="shared" si="5"/>
        <v>385977.35</v>
      </c>
      <c r="T15" s="103">
        <f t="shared" si="5"/>
        <v>0</v>
      </c>
      <c r="U15" s="103">
        <f t="shared" si="18"/>
        <v>385977.35</v>
      </c>
      <c r="V15" s="103">
        <f t="shared" si="6"/>
        <v>53587.69</v>
      </c>
      <c r="W15" s="103">
        <f t="shared" si="6"/>
        <v>22853.74</v>
      </c>
      <c r="X15" s="103">
        <f t="shared" si="19"/>
        <v>76441.430000000008</v>
      </c>
      <c r="Y15" s="103">
        <f t="shared" si="7"/>
        <v>86110984.659999996</v>
      </c>
      <c r="Z15" s="103">
        <f t="shared" si="7"/>
        <v>10577.12</v>
      </c>
      <c r="AA15" s="103">
        <f t="shared" si="20"/>
        <v>86121561.780000001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974227.16</v>
      </c>
      <c r="AF15" s="103">
        <f t="shared" si="9"/>
        <v>20033.75</v>
      </c>
      <c r="AG15" s="103">
        <f t="shared" si="22"/>
        <v>994260.91</v>
      </c>
      <c r="AH15" s="103">
        <f t="shared" si="10"/>
        <v>3440810.05</v>
      </c>
      <c r="AI15" s="103">
        <f t="shared" si="10"/>
        <v>15178.69</v>
      </c>
      <c r="AJ15" s="109">
        <f t="shared" si="23"/>
        <v>3455988.7399999998</v>
      </c>
    </row>
    <row r="16" spans="1:36" ht="15.95" customHeight="1" thickTop="1" thickBot="1" x14ac:dyDescent="0.25">
      <c r="A16" s="52" t="s">
        <v>90</v>
      </c>
      <c r="B16" s="76">
        <f t="shared" si="11"/>
        <v>37391969.790000007</v>
      </c>
      <c r="C16" s="76">
        <f t="shared" si="12"/>
        <v>86047243.810000002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20259495.510000002</v>
      </c>
      <c r="H16" s="103">
        <f t="shared" si="1"/>
        <v>86047243.810000002</v>
      </c>
      <c r="I16" s="103">
        <f t="shared" si="14"/>
        <v>106306739.32000001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802920.39</v>
      </c>
      <c r="N16" s="103">
        <f t="shared" si="3"/>
        <v>0</v>
      </c>
      <c r="O16" s="103">
        <f t="shared" si="16"/>
        <v>802920.39</v>
      </c>
      <c r="P16" s="103">
        <f t="shared" si="4"/>
        <v>11510846.970000001</v>
      </c>
      <c r="Q16" s="103">
        <f t="shared" si="4"/>
        <v>0</v>
      </c>
      <c r="R16" s="103">
        <f t="shared" si="17"/>
        <v>11510846.970000001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4818706.92</v>
      </c>
      <c r="AI16" s="103">
        <f t="shared" si="10"/>
        <v>0</v>
      </c>
      <c r="AJ16" s="109">
        <f t="shared" si="23"/>
        <v>4818706.92</v>
      </c>
    </row>
    <row r="17" spans="1:36" ht="15.95" customHeight="1" thickTop="1" thickBot="1" x14ac:dyDescent="0.25">
      <c r="A17" s="52" t="s">
        <v>78</v>
      </c>
      <c r="B17" s="76">
        <f t="shared" si="11"/>
        <v>99445478.969999999</v>
      </c>
      <c r="C17" s="76">
        <f t="shared" si="12"/>
        <v>606.98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68926.240000000005</v>
      </c>
      <c r="H17" s="103">
        <f t="shared" si="1"/>
        <v>0</v>
      </c>
      <c r="I17" s="103">
        <f t="shared" si="14"/>
        <v>68926.240000000005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698.84</v>
      </c>
      <c r="N17" s="103">
        <f t="shared" si="3"/>
        <v>0</v>
      </c>
      <c r="O17" s="103">
        <f t="shared" si="16"/>
        <v>698.84</v>
      </c>
      <c r="P17" s="103">
        <f t="shared" si="4"/>
        <v>369981.65</v>
      </c>
      <c r="Q17" s="103">
        <f t="shared" si="4"/>
        <v>0</v>
      </c>
      <c r="R17" s="103">
        <f t="shared" si="17"/>
        <v>369981.65</v>
      </c>
      <c r="S17" s="103">
        <f t="shared" si="5"/>
        <v>71561.53</v>
      </c>
      <c r="T17" s="103">
        <f t="shared" si="5"/>
        <v>0</v>
      </c>
      <c r="U17" s="103">
        <f t="shared" si="18"/>
        <v>71561.53</v>
      </c>
      <c r="V17" s="103">
        <f t="shared" si="6"/>
        <v>2251034.9300000002</v>
      </c>
      <c r="W17" s="103">
        <f t="shared" si="6"/>
        <v>0</v>
      </c>
      <c r="X17" s="103">
        <f t="shared" si="19"/>
        <v>2251034.9300000002</v>
      </c>
      <c r="Y17" s="103">
        <f t="shared" si="7"/>
        <v>95464911.439999998</v>
      </c>
      <c r="Z17" s="103">
        <f t="shared" si="7"/>
        <v>606.98</v>
      </c>
      <c r="AA17" s="103">
        <f t="shared" si="20"/>
        <v>95465518.420000002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1034226.5</v>
      </c>
      <c r="AF17" s="103">
        <f t="shared" si="9"/>
        <v>0</v>
      </c>
      <c r="AG17" s="103">
        <f t="shared" si="22"/>
        <v>1034226.5</v>
      </c>
      <c r="AH17" s="103">
        <f t="shared" si="10"/>
        <v>184137.84</v>
      </c>
      <c r="AI17" s="103">
        <f t="shared" si="10"/>
        <v>0</v>
      </c>
      <c r="AJ17" s="109">
        <f t="shared" si="23"/>
        <v>184137.84</v>
      </c>
    </row>
    <row r="18" spans="1:36" ht="15.95" customHeight="1" thickTop="1" thickBot="1" x14ac:dyDescent="0.25">
      <c r="A18" s="52" t="s">
        <v>96</v>
      </c>
      <c r="B18" s="76">
        <f t="shared" si="11"/>
        <v>5852324.0999999996</v>
      </c>
      <c r="C18" s="76">
        <f t="shared" si="12"/>
        <v>161339672.57999998</v>
      </c>
      <c r="D18" s="103">
        <f t="shared" si="0"/>
        <v>5700747.3899999997</v>
      </c>
      <c r="E18" s="103">
        <f t="shared" si="0"/>
        <v>0</v>
      </c>
      <c r="F18" s="103">
        <f t="shared" si="13"/>
        <v>5700747.3899999997</v>
      </c>
      <c r="G18" s="103">
        <f t="shared" si="1"/>
        <v>151576.71</v>
      </c>
      <c r="H18" s="103">
        <f t="shared" si="1"/>
        <v>155114.76</v>
      </c>
      <c r="I18" s="103">
        <f t="shared" si="14"/>
        <v>306691.46999999997</v>
      </c>
      <c r="J18" s="103">
        <f t="shared" si="2"/>
        <v>0</v>
      </c>
      <c r="K18" s="103">
        <f t="shared" si="2"/>
        <v>161184557.81999999</v>
      </c>
      <c r="L18" s="103">
        <f t="shared" si="15"/>
        <v>161184557.81999999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9751353.1599999983</v>
      </c>
      <c r="C19" s="76">
        <f t="shared" si="12"/>
        <v>0</v>
      </c>
      <c r="D19" s="103">
        <f t="shared" si="0"/>
        <v>65326.1</v>
      </c>
      <c r="E19" s="103">
        <f t="shared" si="0"/>
        <v>0</v>
      </c>
      <c r="F19" s="103">
        <f t="shared" si="13"/>
        <v>65326.1</v>
      </c>
      <c r="G19" s="103">
        <f t="shared" si="1"/>
        <v>45426.720000000001</v>
      </c>
      <c r="H19" s="103">
        <f t="shared" si="1"/>
        <v>0</v>
      </c>
      <c r="I19" s="103">
        <f t="shared" si="14"/>
        <v>45426.720000000001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25789.67</v>
      </c>
      <c r="N19" s="103">
        <f t="shared" si="3"/>
        <v>0</v>
      </c>
      <c r="O19" s="103">
        <f t="shared" si="16"/>
        <v>25789.67</v>
      </c>
      <c r="P19" s="103">
        <f t="shared" si="4"/>
        <v>3089242.99</v>
      </c>
      <c r="Q19" s="103">
        <f t="shared" si="4"/>
        <v>0</v>
      </c>
      <c r="R19" s="103">
        <f t="shared" si="17"/>
        <v>3089242.99</v>
      </c>
      <c r="S19" s="103">
        <f t="shared" si="5"/>
        <v>349181.03</v>
      </c>
      <c r="T19" s="103">
        <f t="shared" si="5"/>
        <v>0</v>
      </c>
      <c r="U19" s="103">
        <f t="shared" si="18"/>
        <v>349181.03</v>
      </c>
      <c r="V19" s="103">
        <f t="shared" si="6"/>
        <v>51557.86</v>
      </c>
      <c r="W19" s="103">
        <f t="shared" si="6"/>
        <v>0</v>
      </c>
      <c r="X19" s="103">
        <f t="shared" si="19"/>
        <v>51557.86</v>
      </c>
      <c r="Y19" s="103">
        <f t="shared" si="7"/>
        <v>5449302.5499999998</v>
      </c>
      <c r="Z19" s="103">
        <f t="shared" si="7"/>
        <v>0</v>
      </c>
      <c r="AA19" s="103">
        <f t="shared" si="20"/>
        <v>5449302.5499999998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127389.29</v>
      </c>
      <c r="AF19" s="103">
        <f t="shared" si="9"/>
        <v>0</v>
      </c>
      <c r="AG19" s="103">
        <f t="shared" si="22"/>
        <v>127389.29</v>
      </c>
      <c r="AH19" s="103">
        <f t="shared" si="10"/>
        <v>548136.94999999995</v>
      </c>
      <c r="AI19" s="103">
        <f t="shared" si="10"/>
        <v>0</v>
      </c>
      <c r="AJ19" s="109">
        <f t="shared" si="23"/>
        <v>548136.94999999995</v>
      </c>
    </row>
    <row r="20" spans="1:36" ht="15.95" customHeight="1" thickTop="1" thickBot="1" x14ac:dyDescent="0.25">
      <c r="A20" s="52" t="s">
        <v>83</v>
      </c>
      <c r="B20" s="76">
        <f t="shared" si="11"/>
        <v>27693694.109999999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8888.4</v>
      </c>
      <c r="Q20" s="103">
        <f t="shared" si="4"/>
        <v>0</v>
      </c>
      <c r="R20" s="103">
        <f t="shared" si="17"/>
        <v>8888.4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27684805.710000001</v>
      </c>
      <c r="Z20" s="103">
        <f t="shared" si="7"/>
        <v>0</v>
      </c>
      <c r="AA20" s="103">
        <f t="shared" si="20"/>
        <v>27684805.710000001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0</v>
      </c>
      <c r="AF20" s="103">
        <f t="shared" si="9"/>
        <v>0</v>
      </c>
      <c r="AG20" s="103">
        <f t="shared" si="22"/>
        <v>0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34688538.68</v>
      </c>
      <c r="C22" s="76">
        <f t="shared" si="12"/>
        <v>24611.67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12255642.369999999</v>
      </c>
      <c r="H22" s="103">
        <f t="shared" si="1"/>
        <v>0</v>
      </c>
      <c r="I22" s="103">
        <f t="shared" si="14"/>
        <v>12255642.369999999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5211240.63</v>
      </c>
      <c r="Q22" s="103">
        <f t="shared" si="4"/>
        <v>0</v>
      </c>
      <c r="R22" s="103">
        <f t="shared" si="17"/>
        <v>5211240.63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11496.53</v>
      </c>
      <c r="W22" s="103">
        <f t="shared" si="6"/>
        <v>0</v>
      </c>
      <c r="X22" s="103">
        <f t="shared" si="19"/>
        <v>11496.53</v>
      </c>
      <c r="Y22" s="103">
        <f t="shared" si="7"/>
        <v>14681072.84</v>
      </c>
      <c r="Z22" s="103">
        <f t="shared" si="7"/>
        <v>24611.67</v>
      </c>
      <c r="AA22" s="103">
        <f t="shared" si="20"/>
        <v>14705684.51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1426220.84</v>
      </c>
      <c r="AF22" s="103">
        <f t="shared" si="9"/>
        <v>0</v>
      </c>
      <c r="AG22" s="103">
        <f t="shared" si="22"/>
        <v>1426220.84</v>
      </c>
      <c r="AH22" s="103">
        <f t="shared" si="10"/>
        <v>1102865.47</v>
      </c>
      <c r="AI22" s="103">
        <f t="shared" si="10"/>
        <v>0</v>
      </c>
      <c r="AJ22" s="109">
        <f t="shared" si="23"/>
        <v>1102865.47</v>
      </c>
    </row>
    <row r="23" spans="1:36" ht="15.95" customHeight="1" thickTop="1" thickBot="1" x14ac:dyDescent="0.25">
      <c r="A23" s="52" t="s">
        <v>80</v>
      </c>
      <c r="B23" s="76">
        <f t="shared" si="11"/>
        <v>36344245.390000001</v>
      </c>
      <c r="C23" s="76">
        <f t="shared" si="12"/>
        <v>1475082.5</v>
      </c>
      <c r="D23" s="103">
        <f t="shared" si="0"/>
        <v>0</v>
      </c>
      <c r="E23" s="103">
        <f t="shared" si="0"/>
        <v>0</v>
      </c>
      <c r="F23" s="103">
        <f t="shared" si="13"/>
        <v>0</v>
      </c>
      <c r="G23" s="103">
        <f t="shared" si="1"/>
        <v>792435.21</v>
      </c>
      <c r="H23" s="103">
        <f t="shared" si="1"/>
        <v>1475082.5</v>
      </c>
      <c r="I23" s="103">
        <f t="shared" si="14"/>
        <v>2267517.71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6285890.6900000004</v>
      </c>
      <c r="Q23" s="103">
        <f t="shared" si="4"/>
        <v>0</v>
      </c>
      <c r="R23" s="103">
        <f t="shared" si="17"/>
        <v>6285890.6900000004</v>
      </c>
      <c r="S23" s="103">
        <f t="shared" si="5"/>
        <v>443453.64</v>
      </c>
      <c r="T23" s="103">
        <f t="shared" si="5"/>
        <v>0</v>
      </c>
      <c r="U23" s="103">
        <f t="shared" si="18"/>
        <v>443453.64</v>
      </c>
      <c r="V23" s="103">
        <f t="shared" si="6"/>
        <v>1447.33</v>
      </c>
      <c r="W23" s="103">
        <f t="shared" si="6"/>
        <v>0</v>
      </c>
      <c r="X23" s="103">
        <f t="shared" si="19"/>
        <v>1447.33</v>
      </c>
      <c r="Y23" s="103">
        <f t="shared" si="7"/>
        <v>21840623.98</v>
      </c>
      <c r="Z23" s="103">
        <f t="shared" si="7"/>
        <v>0</v>
      </c>
      <c r="AA23" s="103">
        <f t="shared" si="20"/>
        <v>21840623.98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1931696.9</v>
      </c>
      <c r="AF23" s="103">
        <f t="shared" si="9"/>
        <v>0</v>
      </c>
      <c r="AG23" s="103">
        <f t="shared" si="22"/>
        <v>1931696.9</v>
      </c>
      <c r="AH23" s="103">
        <f t="shared" si="10"/>
        <v>5048697.6399999997</v>
      </c>
      <c r="AI23" s="103">
        <f t="shared" si="10"/>
        <v>0</v>
      </c>
      <c r="AJ23" s="109">
        <f t="shared" si="23"/>
        <v>5048697.6399999997</v>
      </c>
    </row>
    <row r="24" spans="1:36" ht="15.95" customHeight="1" thickTop="1" thickBot="1" x14ac:dyDescent="0.25">
      <c r="A24" s="52" t="s">
        <v>108</v>
      </c>
      <c r="B24" s="76">
        <f t="shared" si="11"/>
        <v>63508037.410000004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23540.09</v>
      </c>
      <c r="H24" s="103">
        <f t="shared" si="1"/>
        <v>0</v>
      </c>
      <c r="I24" s="103">
        <f t="shared" si="14"/>
        <v>23540.09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158200.74</v>
      </c>
      <c r="Q24" s="103">
        <f t="shared" si="4"/>
        <v>0</v>
      </c>
      <c r="R24" s="103">
        <f t="shared" si="17"/>
        <v>158200.74</v>
      </c>
      <c r="S24" s="103">
        <f t="shared" si="5"/>
        <v>4000</v>
      </c>
      <c r="T24" s="103">
        <f t="shared" si="5"/>
        <v>0</v>
      </c>
      <c r="U24" s="103">
        <f t="shared" si="18"/>
        <v>4000</v>
      </c>
      <c r="V24" s="103">
        <f t="shared" si="6"/>
        <v>295970.65999999997</v>
      </c>
      <c r="W24" s="103">
        <f t="shared" si="6"/>
        <v>0</v>
      </c>
      <c r="X24" s="103">
        <f t="shared" si="19"/>
        <v>295970.65999999997</v>
      </c>
      <c r="Y24" s="103">
        <f t="shared" si="7"/>
        <v>56099948.380000003</v>
      </c>
      <c r="Z24" s="103">
        <f t="shared" si="7"/>
        <v>0</v>
      </c>
      <c r="AA24" s="103">
        <f t="shared" si="20"/>
        <v>56099948.380000003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6796182.6299999999</v>
      </c>
      <c r="AF24" s="103">
        <f t="shared" si="9"/>
        <v>0</v>
      </c>
      <c r="AG24" s="103">
        <f t="shared" si="22"/>
        <v>6796182.6299999999</v>
      </c>
      <c r="AH24" s="103">
        <f t="shared" si="10"/>
        <v>130194.91</v>
      </c>
      <c r="AI24" s="103">
        <f t="shared" si="10"/>
        <v>0</v>
      </c>
      <c r="AJ24" s="109">
        <f t="shared" si="23"/>
        <v>130194.91</v>
      </c>
    </row>
    <row r="25" spans="1:36" ht="15.95" customHeight="1" thickTop="1" thickBot="1" x14ac:dyDescent="0.25">
      <c r="A25" s="52" t="s">
        <v>79</v>
      </c>
      <c r="B25" s="76">
        <f t="shared" si="11"/>
        <v>40161099.5</v>
      </c>
      <c r="C25" s="76">
        <f t="shared" si="12"/>
        <v>79660920.279999986</v>
      </c>
      <c r="D25" s="103">
        <f t="shared" si="0"/>
        <v>5392.03</v>
      </c>
      <c r="E25" s="103">
        <f t="shared" si="0"/>
        <v>0</v>
      </c>
      <c r="F25" s="103">
        <f t="shared" si="13"/>
        <v>5392.03</v>
      </c>
      <c r="G25" s="103">
        <f t="shared" si="1"/>
        <v>1395548.81</v>
      </c>
      <c r="H25" s="103">
        <f t="shared" si="1"/>
        <v>79521189.709999993</v>
      </c>
      <c r="I25" s="103">
        <f t="shared" si="14"/>
        <v>80916738.519999996</v>
      </c>
      <c r="J25" s="103">
        <f t="shared" si="2"/>
        <v>0</v>
      </c>
      <c r="K25" s="103">
        <f t="shared" si="2"/>
        <v>13971.02</v>
      </c>
      <c r="L25" s="103">
        <f t="shared" si="15"/>
        <v>13971.02</v>
      </c>
      <c r="M25" s="103">
        <f t="shared" si="3"/>
        <v>33987.61</v>
      </c>
      <c r="N25" s="103">
        <f t="shared" si="3"/>
        <v>0</v>
      </c>
      <c r="O25" s="103">
        <f t="shared" si="16"/>
        <v>33987.61</v>
      </c>
      <c r="P25" s="103">
        <f t="shared" si="4"/>
        <v>5466043.6600000001</v>
      </c>
      <c r="Q25" s="103">
        <f t="shared" si="4"/>
        <v>0</v>
      </c>
      <c r="R25" s="103">
        <f t="shared" si="17"/>
        <v>5466043.6600000001</v>
      </c>
      <c r="S25" s="103">
        <f t="shared" si="5"/>
        <v>4100643.28</v>
      </c>
      <c r="T25" s="103">
        <f t="shared" si="5"/>
        <v>0</v>
      </c>
      <c r="U25" s="103">
        <f t="shared" si="18"/>
        <v>4100643.28</v>
      </c>
      <c r="V25" s="103">
        <f t="shared" si="6"/>
        <v>255601.78</v>
      </c>
      <c r="W25" s="103">
        <f t="shared" si="6"/>
        <v>0</v>
      </c>
      <c r="X25" s="103">
        <f t="shared" si="19"/>
        <v>255601.78</v>
      </c>
      <c r="Y25" s="103">
        <f t="shared" si="7"/>
        <v>20800570.48</v>
      </c>
      <c r="Z25" s="103">
        <f t="shared" si="7"/>
        <v>125759.55</v>
      </c>
      <c r="AA25" s="103">
        <f t="shared" si="20"/>
        <v>20926330.030000001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3161399.61</v>
      </c>
      <c r="AF25" s="103">
        <f t="shared" si="9"/>
        <v>0</v>
      </c>
      <c r="AG25" s="103">
        <f t="shared" si="22"/>
        <v>3161399.61</v>
      </c>
      <c r="AH25" s="103">
        <f t="shared" si="10"/>
        <v>4941912.24</v>
      </c>
      <c r="AI25" s="103">
        <f t="shared" si="10"/>
        <v>0</v>
      </c>
      <c r="AJ25" s="109">
        <f t="shared" si="23"/>
        <v>4941912.24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101</v>
      </c>
      <c r="B27" s="76">
        <f t="shared" si="11"/>
        <v>4187528.41</v>
      </c>
      <c r="C27" s="76">
        <f t="shared" si="12"/>
        <v>31389537.739999998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4187528.41</v>
      </c>
      <c r="H27" s="103">
        <f t="shared" si="1"/>
        <v>0</v>
      </c>
      <c r="I27" s="103">
        <f t="shared" si="14"/>
        <v>4187528.41</v>
      </c>
      <c r="J27" s="103">
        <f t="shared" si="2"/>
        <v>0</v>
      </c>
      <c r="K27" s="103">
        <f t="shared" si="2"/>
        <v>31389537.739999998</v>
      </c>
      <c r="L27" s="103">
        <f t="shared" si="15"/>
        <v>31389537.739999998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7589631.6199999992</v>
      </c>
      <c r="C28" s="76">
        <f t="shared" si="12"/>
        <v>6301.67</v>
      </c>
      <c r="D28" s="103">
        <f t="shared" si="0"/>
        <v>257879.01</v>
      </c>
      <c r="E28" s="103">
        <f t="shared" si="0"/>
        <v>0</v>
      </c>
      <c r="F28" s="103">
        <f t="shared" si="13"/>
        <v>257879.01</v>
      </c>
      <c r="G28" s="103">
        <f t="shared" si="1"/>
        <v>0</v>
      </c>
      <c r="H28" s="103">
        <f t="shared" si="1"/>
        <v>0</v>
      </c>
      <c r="I28" s="103">
        <f t="shared" si="14"/>
        <v>0</v>
      </c>
      <c r="J28" s="103">
        <f t="shared" si="2"/>
        <v>0</v>
      </c>
      <c r="K28" s="103">
        <f t="shared" si="2"/>
        <v>6301.67</v>
      </c>
      <c r="L28" s="103">
        <f t="shared" si="15"/>
        <v>6301.67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6688226.75</v>
      </c>
      <c r="Z28" s="103">
        <f t="shared" si="7"/>
        <v>0</v>
      </c>
      <c r="AA28" s="103">
        <f t="shared" si="20"/>
        <v>6688226.75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231543.1</v>
      </c>
      <c r="AF28" s="103">
        <f t="shared" si="9"/>
        <v>0</v>
      </c>
      <c r="AG28" s="103">
        <f t="shared" si="22"/>
        <v>231543.1</v>
      </c>
      <c r="AH28" s="103">
        <f t="shared" si="10"/>
        <v>411982.76</v>
      </c>
      <c r="AI28" s="103">
        <f t="shared" si="10"/>
        <v>0</v>
      </c>
      <c r="AJ28" s="109">
        <f t="shared" si="23"/>
        <v>411982.76</v>
      </c>
    </row>
    <row r="29" spans="1:36" ht="15.95" customHeight="1" thickTop="1" thickBot="1" x14ac:dyDescent="0.25">
      <c r="A29" s="52" t="s">
        <v>102</v>
      </c>
      <c r="B29" s="76">
        <f t="shared" si="11"/>
        <v>68026459.540000007</v>
      </c>
      <c r="C29" s="76">
        <f t="shared" si="12"/>
        <v>0</v>
      </c>
      <c r="D29" s="103">
        <f t="shared" ref="D29:E46" si="24">D88+D147+D206+D265+D322+D382+D439+D497+D555+D614+D673+D732</f>
        <v>4312835.4800000004</v>
      </c>
      <c r="E29" s="103">
        <f t="shared" si="24"/>
        <v>0</v>
      </c>
      <c r="F29" s="103">
        <f t="shared" si="13"/>
        <v>4312835.4800000004</v>
      </c>
      <c r="G29" s="103">
        <f t="shared" ref="G29:H46" si="25">G88+G147+G206+G265+G322+G382+G439+G497+G555+G614+G673+G732</f>
        <v>16875.310000000001</v>
      </c>
      <c r="H29" s="103">
        <f t="shared" si="25"/>
        <v>0</v>
      </c>
      <c r="I29" s="103">
        <f t="shared" si="14"/>
        <v>16875.310000000001</v>
      </c>
      <c r="J29" s="103">
        <f t="shared" ref="J29:K46" si="26">J88+J147+J206+J265+J322+J382+J439+J497+J555+J614+J673+J732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M88+M147+M206+M265+M322+M382+M439+M497+M555+M614+M673+M732</f>
        <v>3750</v>
      </c>
      <c r="N29" s="103">
        <f t="shared" si="27"/>
        <v>0</v>
      </c>
      <c r="O29" s="103">
        <f t="shared" si="16"/>
        <v>3750</v>
      </c>
      <c r="P29" s="103">
        <f t="shared" ref="P29:Q46" si="28">P88+P147+P206+P265+P322+P382+P439+P497+P555+P614+P673+P732</f>
        <v>242464.79</v>
      </c>
      <c r="Q29" s="103">
        <f t="shared" si="28"/>
        <v>0</v>
      </c>
      <c r="R29" s="103">
        <f t="shared" si="17"/>
        <v>242464.79</v>
      </c>
      <c r="S29" s="103">
        <f t="shared" ref="S29:T46" si="29">S88+S147+S206+S265+S322+S382+S439+S497+S555+S614+S673+S732</f>
        <v>27293.1</v>
      </c>
      <c r="T29" s="103">
        <f t="shared" si="29"/>
        <v>0</v>
      </c>
      <c r="U29" s="103">
        <f t="shared" si="18"/>
        <v>27293.1</v>
      </c>
      <c r="V29" s="103">
        <f t="shared" ref="V29:W46" si="30">V88+V147+V206+V265+V322+V382+V439+V497+V555+V614+V673+V732</f>
        <v>6297.42</v>
      </c>
      <c r="W29" s="103">
        <f t="shared" si="30"/>
        <v>0</v>
      </c>
      <c r="X29" s="103">
        <f t="shared" si="19"/>
        <v>6297.42</v>
      </c>
      <c r="Y29" s="103">
        <f t="shared" ref="Y29:Z46" si="31">Y88+Y147+Y206+Y265+Y322+Y382+Y439+Y497+Y555+Y614+Y673+Y732</f>
        <v>38014014.039999999</v>
      </c>
      <c r="Z29" s="103">
        <f t="shared" si="31"/>
        <v>0</v>
      </c>
      <c r="AA29" s="103">
        <f t="shared" si="20"/>
        <v>38014014.039999999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20627681.530000001</v>
      </c>
      <c r="AF29" s="103">
        <f t="shared" si="33"/>
        <v>0</v>
      </c>
      <c r="AG29" s="103">
        <f t="shared" si="22"/>
        <v>20627681.530000001</v>
      </c>
      <c r="AH29" s="103">
        <f t="shared" ref="AH29:AI46" si="34">AH88+AH147+AH206+AH265+AH322+AH382+AH439+AH497+AH555+AH614+AH673+AH732</f>
        <v>4775247.87</v>
      </c>
      <c r="AI29" s="103">
        <f t="shared" si="34"/>
        <v>0</v>
      </c>
      <c r="AJ29" s="109">
        <f t="shared" si="23"/>
        <v>4775247.87</v>
      </c>
    </row>
    <row r="30" spans="1:36" ht="15.95" customHeight="1" thickTop="1" thickBot="1" x14ac:dyDescent="0.25">
      <c r="A30" s="51" t="s">
        <v>116</v>
      </c>
      <c r="B30" s="76">
        <f t="shared" si="11"/>
        <v>54200115.960000001</v>
      </c>
      <c r="C30" s="76">
        <f t="shared" si="12"/>
        <v>-839649.85</v>
      </c>
      <c r="D30" s="103">
        <f t="shared" si="24"/>
        <v>7914.71</v>
      </c>
      <c r="E30" s="103">
        <f t="shared" si="24"/>
        <v>0</v>
      </c>
      <c r="F30" s="103">
        <f t="shared" si="13"/>
        <v>7914.71</v>
      </c>
      <c r="G30" s="103">
        <f t="shared" si="25"/>
        <v>184342.59</v>
      </c>
      <c r="H30" s="103">
        <f t="shared" si="25"/>
        <v>0</v>
      </c>
      <c r="I30" s="103">
        <f t="shared" si="14"/>
        <v>184342.59</v>
      </c>
      <c r="J30" s="103">
        <f t="shared" si="26"/>
        <v>0</v>
      </c>
      <c r="K30" s="103">
        <f t="shared" si="26"/>
        <v>-839649.85</v>
      </c>
      <c r="L30" s="103">
        <f t="shared" si="15"/>
        <v>-839649.85</v>
      </c>
      <c r="M30" s="103">
        <f t="shared" si="27"/>
        <v>90630</v>
      </c>
      <c r="N30" s="103">
        <f t="shared" si="27"/>
        <v>0</v>
      </c>
      <c r="O30" s="103">
        <f t="shared" si="16"/>
        <v>90630</v>
      </c>
      <c r="P30" s="103">
        <f t="shared" si="28"/>
        <v>470708.03</v>
      </c>
      <c r="Q30" s="103">
        <f t="shared" si="28"/>
        <v>0</v>
      </c>
      <c r="R30" s="103">
        <f t="shared" si="17"/>
        <v>470708.03</v>
      </c>
      <c r="S30" s="103">
        <f t="shared" si="29"/>
        <v>223794.83</v>
      </c>
      <c r="T30" s="103">
        <f t="shared" si="29"/>
        <v>0</v>
      </c>
      <c r="U30" s="103">
        <f t="shared" si="18"/>
        <v>223794.83</v>
      </c>
      <c r="V30" s="103">
        <f t="shared" si="30"/>
        <v>11792.38</v>
      </c>
      <c r="W30" s="103">
        <f t="shared" si="30"/>
        <v>0</v>
      </c>
      <c r="X30" s="103">
        <f t="shared" si="19"/>
        <v>11792.38</v>
      </c>
      <c r="Y30" s="103">
        <f t="shared" si="31"/>
        <v>52191682.759999998</v>
      </c>
      <c r="Z30" s="103">
        <f t="shared" si="31"/>
        <v>0</v>
      </c>
      <c r="AA30" s="103">
        <f t="shared" si="20"/>
        <v>52191682.759999998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178664.06</v>
      </c>
      <c r="AF30" s="103">
        <f t="shared" si="33"/>
        <v>0</v>
      </c>
      <c r="AG30" s="103">
        <f t="shared" si="22"/>
        <v>178664.06</v>
      </c>
      <c r="AH30" s="103">
        <f t="shared" si="34"/>
        <v>840586.6</v>
      </c>
      <c r="AI30" s="103">
        <f t="shared" si="34"/>
        <v>0</v>
      </c>
      <c r="AJ30" s="109">
        <f t="shared" si="23"/>
        <v>840586.6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7620102.1200000001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7620102.1200000001</v>
      </c>
      <c r="Z32" s="103">
        <f t="shared" si="31"/>
        <v>0</v>
      </c>
      <c r="AA32" s="103">
        <f t="shared" si="20"/>
        <v>7620102.1200000001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37231550.729999997</v>
      </c>
      <c r="C34" s="76">
        <f t="shared" si="12"/>
        <v>0</v>
      </c>
      <c r="D34" s="103">
        <f t="shared" si="24"/>
        <v>29835.19</v>
      </c>
      <c r="E34" s="103">
        <f t="shared" si="24"/>
        <v>0</v>
      </c>
      <c r="F34" s="103">
        <f t="shared" si="13"/>
        <v>29835.19</v>
      </c>
      <c r="G34" s="103">
        <f t="shared" si="25"/>
        <v>1449104.69</v>
      </c>
      <c r="H34" s="103">
        <f t="shared" si="25"/>
        <v>0</v>
      </c>
      <c r="I34" s="103">
        <f t="shared" si="14"/>
        <v>1449104.69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3088462.07</v>
      </c>
      <c r="N34" s="103">
        <f t="shared" si="27"/>
        <v>0</v>
      </c>
      <c r="O34" s="103">
        <f t="shared" si="16"/>
        <v>3088462.07</v>
      </c>
      <c r="P34" s="103">
        <f t="shared" si="28"/>
        <v>12690335.76</v>
      </c>
      <c r="Q34" s="103">
        <f t="shared" si="28"/>
        <v>0</v>
      </c>
      <c r="R34" s="103">
        <f t="shared" si="17"/>
        <v>12690335.76</v>
      </c>
      <c r="S34" s="103">
        <f t="shared" si="29"/>
        <v>-19838.75</v>
      </c>
      <c r="T34" s="103">
        <f t="shared" si="29"/>
        <v>0</v>
      </c>
      <c r="U34" s="103">
        <f t="shared" si="18"/>
        <v>-19838.75</v>
      </c>
      <c r="V34" s="103">
        <f t="shared" si="30"/>
        <v>413465.5</v>
      </c>
      <c r="W34" s="103">
        <f t="shared" si="30"/>
        <v>0</v>
      </c>
      <c r="X34" s="103">
        <f t="shared" si="19"/>
        <v>413465.5</v>
      </c>
      <c r="Y34" s="103">
        <f t="shared" si="31"/>
        <v>17614804.699999999</v>
      </c>
      <c r="Z34" s="103">
        <f t="shared" si="31"/>
        <v>0</v>
      </c>
      <c r="AA34" s="103">
        <f t="shared" si="20"/>
        <v>17614804.699999999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1008919.26</v>
      </c>
      <c r="AF34" s="103">
        <f t="shared" si="33"/>
        <v>0</v>
      </c>
      <c r="AG34" s="103">
        <f t="shared" si="22"/>
        <v>1008919.26</v>
      </c>
      <c r="AH34" s="103">
        <f t="shared" si="34"/>
        <v>956462.31</v>
      </c>
      <c r="AI34" s="103">
        <f t="shared" si="34"/>
        <v>0</v>
      </c>
      <c r="AJ34" s="109">
        <f t="shared" si="23"/>
        <v>956462.31</v>
      </c>
    </row>
    <row r="35" spans="1:36" ht="15.95" customHeight="1" thickTop="1" thickBot="1" x14ac:dyDescent="0.25">
      <c r="A35" s="52" t="s">
        <v>117</v>
      </c>
      <c r="B35" s="76">
        <f t="shared" si="11"/>
        <v>58487438.890000008</v>
      </c>
      <c r="C35" s="76">
        <f t="shared" si="12"/>
        <v>803854309.73000002</v>
      </c>
      <c r="D35" s="103">
        <f t="shared" si="24"/>
        <v>3859366.6</v>
      </c>
      <c r="E35" s="103">
        <f t="shared" si="24"/>
        <v>0</v>
      </c>
      <c r="F35" s="103">
        <f t="shared" si="13"/>
        <v>3859366.6</v>
      </c>
      <c r="G35" s="103">
        <f t="shared" si="25"/>
        <v>23177687.899999999</v>
      </c>
      <c r="H35" s="103">
        <f t="shared" si="25"/>
        <v>6689836.4400000004</v>
      </c>
      <c r="I35" s="103">
        <f t="shared" si="14"/>
        <v>29867524.34</v>
      </c>
      <c r="J35" s="103">
        <f t="shared" si="26"/>
        <v>0</v>
      </c>
      <c r="K35" s="103">
        <f t="shared" si="26"/>
        <v>797164473.28999996</v>
      </c>
      <c r="L35" s="103">
        <f t="shared" si="15"/>
        <v>797164473.28999996</v>
      </c>
      <c r="M35" s="103">
        <f t="shared" si="27"/>
        <v>2407746.92</v>
      </c>
      <c r="N35" s="103">
        <f t="shared" si="27"/>
        <v>0</v>
      </c>
      <c r="O35" s="103">
        <f t="shared" si="16"/>
        <v>2407746.92</v>
      </c>
      <c r="P35" s="103">
        <f t="shared" si="28"/>
        <v>8658275.3399999999</v>
      </c>
      <c r="Q35" s="103">
        <f t="shared" si="28"/>
        <v>0</v>
      </c>
      <c r="R35" s="103">
        <f t="shared" si="17"/>
        <v>8658275.3399999999</v>
      </c>
      <c r="S35" s="103">
        <f t="shared" si="29"/>
        <v>29631.07</v>
      </c>
      <c r="T35" s="103">
        <f t="shared" si="29"/>
        <v>0</v>
      </c>
      <c r="U35" s="103">
        <f t="shared" si="18"/>
        <v>29631.07</v>
      </c>
      <c r="V35" s="103">
        <f t="shared" si="30"/>
        <v>39789.53</v>
      </c>
      <c r="W35" s="103">
        <f t="shared" si="30"/>
        <v>0</v>
      </c>
      <c r="X35" s="103">
        <f t="shared" si="19"/>
        <v>39789.53</v>
      </c>
      <c r="Y35" s="103">
        <f t="shared" si="31"/>
        <v>18305067.260000002</v>
      </c>
      <c r="Z35" s="103">
        <f t="shared" si="31"/>
        <v>0</v>
      </c>
      <c r="AA35" s="103">
        <f t="shared" si="20"/>
        <v>18305067.260000002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731507.38</v>
      </c>
      <c r="AF35" s="103">
        <f t="shared" si="33"/>
        <v>0</v>
      </c>
      <c r="AG35" s="103">
        <f t="shared" si="22"/>
        <v>731507.38</v>
      </c>
      <c r="AH35" s="103">
        <f t="shared" si="34"/>
        <v>1278366.8899999999</v>
      </c>
      <c r="AI35" s="103">
        <f t="shared" si="34"/>
        <v>0</v>
      </c>
      <c r="AJ35" s="109">
        <f t="shared" si="23"/>
        <v>1278366.8899999999</v>
      </c>
    </row>
    <row r="36" spans="1:36" ht="15.95" customHeight="1" thickTop="1" thickBot="1" x14ac:dyDescent="0.25">
      <c r="A36" s="52" t="s">
        <v>120</v>
      </c>
      <c r="B36" s="76">
        <f t="shared" si="11"/>
        <v>18202437.710000001</v>
      </c>
      <c r="C36" s="76">
        <f t="shared" si="12"/>
        <v>91760.39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135474.35999999999</v>
      </c>
      <c r="H36" s="103">
        <f t="shared" si="25"/>
        <v>0</v>
      </c>
      <c r="I36" s="103">
        <f t="shared" si="14"/>
        <v>135474.35999999999</v>
      </c>
      <c r="J36" s="103">
        <f t="shared" si="26"/>
        <v>0</v>
      </c>
      <c r="K36" s="103">
        <f t="shared" si="26"/>
        <v>72546.17</v>
      </c>
      <c r="L36" s="103">
        <f t="shared" si="15"/>
        <v>72546.17</v>
      </c>
      <c r="M36" s="103">
        <f t="shared" si="27"/>
        <v>0</v>
      </c>
      <c r="N36" s="103">
        <f t="shared" si="27"/>
        <v>0</v>
      </c>
      <c r="O36" s="103">
        <f t="shared" si="16"/>
        <v>0</v>
      </c>
      <c r="P36" s="103">
        <f t="shared" si="28"/>
        <v>678970.22</v>
      </c>
      <c r="Q36" s="103">
        <f t="shared" si="28"/>
        <v>0</v>
      </c>
      <c r="R36" s="103">
        <f t="shared" si="17"/>
        <v>678970.22</v>
      </c>
      <c r="S36" s="103">
        <f t="shared" si="29"/>
        <v>91020.24</v>
      </c>
      <c r="T36" s="103">
        <f t="shared" si="29"/>
        <v>0</v>
      </c>
      <c r="U36" s="103">
        <f t="shared" si="18"/>
        <v>91020.24</v>
      </c>
      <c r="V36" s="103">
        <f t="shared" si="30"/>
        <v>50687.49</v>
      </c>
      <c r="W36" s="103">
        <f t="shared" si="30"/>
        <v>0</v>
      </c>
      <c r="X36" s="103">
        <f t="shared" si="19"/>
        <v>50687.49</v>
      </c>
      <c r="Y36" s="103">
        <f t="shared" si="31"/>
        <v>15739808.800000001</v>
      </c>
      <c r="Z36" s="103">
        <f t="shared" si="31"/>
        <v>2214.2199999999998</v>
      </c>
      <c r="AA36" s="103">
        <f t="shared" si="20"/>
        <v>15742023.020000001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308157.65999999997</v>
      </c>
      <c r="AF36" s="103">
        <f t="shared" si="33"/>
        <v>17000</v>
      </c>
      <c r="AG36" s="103">
        <f t="shared" si="22"/>
        <v>325157.65999999997</v>
      </c>
      <c r="AH36" s="103">
        <f t="shared" si="34"/>
        <v>1198318.94</v>
      </c>
      <c r="AI36" s="103">
        <f t="shared" si="34"/>
        <v>0</v>
      </c>
      <c r="AJ36" s="109">
        <f t="shared" si="23"/>
        <v>1198318.94</v>
      </c>
    </row>
    <row r="37" spans="1:36" ht="15.95" customHeight="1" thickTop="1" thickBot="1" x14ac:dyDescent="0.25">
      <c r="A37" s="52" t="s">
        <v>125</v>
      </c>
      <c r="B37" s="76">
        <f t="shared" si="11"/>
        <v>15961303.290000001</v>
      </c>
      <c r="C37" s="76">
        <f t="shared" si="12"/>
        <v>197673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319030.34000000003</v>
      </c>
      <c r="H37" s="103">
        <f t="shared" si="25"/>
        <v>0</v>
      </c>
      <c r="I37" s="103">
        <f t="shared" si="14"/>
        <v>319030.34000000003</v>
      </c>
      <c r="J37" s="103">
        <f t="shared" si="26"/>
        <v>0</v>
      </c>
      <c r="K37" s="103">
        <f t="shared" si="26"/>
        <v>197673</v>
      </c>
      <c r="L37" s="103">
        <f t="shared" si="15"/>
        <v>197673</v>
      </c>
      <c r="M37" s="103">
        <f t="shared" si="27"/>
        <v>2650</v>
      </c>
      <c r="N37" s="103">
        <f t="shared" si="27"/>
        <v>0</v>
      </c>
      <c r="O37" s="103">
        <f t="shared" si="16"/>
        <v>2650</v>
      </c>
      <c r="P37" s="103">
        <f t="shared" si="28"/>
        <v>670498.16</v>
      </c>
      <c r="Q37" s="103">
        <f t="shared" si="28"/>
        <v>0</v>
      </c>
      <c r="R37" s="103">
        <f t="shared" si="17"/>
        <v>670498.16</v>
      </c>
      <c r="S37" s="103">
        <f t="shared" si="29"/>
        <v>29051.8</v>
      </c>
      <c r="T37" s="103">
        <f t="shared" si="29"/>
        <v>0</v>
      </c>
      <c r="U37" s="103">
        <f t="shared" si="18"/>
        <v>29051.8</v>
      </c>
      <c r="V37" s="103">
        <f t="shared" si="30"/>
        <v>65238.91</v>
      </c>
      <c r="W37" s="103">
        <f t="shared" si="30"/>
        <v>0</v>
      </c>
      <c r="X37" s="103">
        <f t="shared" si="19"/>
        <v>65238.91</v>
      </c>
      <c r="Y37" s="103">
        <f t="shared" si="31"/>
        <v>9307820.8900000006</v>
      </c>
      <c r="Z37" s="103">
        <f t="shared" si="31"/>
        <v>0</v>
      </c>
      <c r="AA37" s="103">
        <f t="shared" si="20"/>
        <v>9307820.8900000006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5385872.5999999996</v>
      </c>
      <c r="AF37" s="103">
        <f t="shared" si="33"/>
        <v>0</v>
      </c>
      <c r="AG37" s="103">
        <f t="shared" si="22"/>
        <v>5385872.5999999996</v>
      </c>
      <c r="AH37" s="103">
        <f t="shared" si="34"/>
        <v>181140.59</v>
      </c>
      <c r="AI37" s="103">
        <f t="shared" si="34"/>
        <v>0</v>
      </c>
      <c r="AJ37" s="109">
        <f t="shared" si="23"/>
        <v>181140.59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32725593.469999999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32725593.469999999</v>
      </c>
      <c r="L39" s="103">
        <f t="shared" si="15"/>
        <v>32725593.469999999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124</v>
      </c>
      <c r="B40" s="76">
        <f t="shared" si="11"/>
        <v>4704790.4000000004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0</v>
      </c>
      <c r="H40" s="103">
        <f t="shared" si="25"/>
        <v>0</v>
      </c>
      <c r="I40" s="103">
        <f t="shared" si="14"/>
        <v>0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552563.15</v>
      </c>
      <c r="Q40" s="103">
        <f t="shared" si="28"/>
        <v>0</v>
      </c>
      <c r="R40" s="103">
        <f t="shared" si="17"/>
        <v>552563.15</v>
      </c>
      <c r="S40" s="103">
        <f t="shared" si="29"/>
        <v>128837.84</v>
      </c>
      <c r="T40" s="103">
        <f t="shared" si="29"/>
        <v>0</v>
      </c>
      <c r="U40" s="103">
        <f t="shared" si="18"/>
        <v>128837.84</v>
      </c>
      <c r="V40" s="103">
        <f t="shared" si="30"/>
        <v>38060.42</v>
      </c>
      <c r="W40" s="103">
        <f t="shared" si="30"/>
        <v>0</v>
      </c>
      <c r="X40" s="103">
        <f t="shared" si="19"/>
        <v>38060.42</v>
      </c>
      <c r="Y40" s="103">
        <f t="shared" si="31"/>
        <v>3089916.3</v>
      </c>
      <c r="Z40" s="103">
        <f t="shared" si="31"/>
        <v>0</v>
      </c>
      <c r="AA40" s="103">
        <f t="shared" si="20"/>
        <v>3089916.3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178434.69</v>
      </c>
      <c r="AF40" s="103">
        <f t="shared" si="33"/>
        <v>0</v>
      </c>
      <c r="AG40" s="103">
        <f t="shared" si="22"/>
        <v>178434.69</v>
      </c>
      <c r="AH40" s="103">
        <f t="shared" si="34"/>
        <v>716978</v>
      </c>
      <c r="AI40" s="103">
        <f t="shared" si="34"/>
        <v>0</v>
      </c>
      <c r="AJ40" s="109">
        <f t="shared" si="23"/>
        <v>716978</v>
      </c>
    </row>
    <row r="41" spans="1:36" ht="15.95" customHeight="1" thickTop="1" thickBot="1" x14ac:dyDescent="0.25">
      <c r="A41" s="52" t="s">
        <v>119</v>
      </c>
      <c r="B41" s="76">
        <f t="shared" si="11"/>
        <v>11353892.83</v>
      </c>
      <c r="C41" s="76">
        <f t="shared" si="12"/>
        <v>0</v>
      </c>
      <c r="D41" s="103">
        <f t="shared" si="24"/>
        <v>0</v>
      </c>
      <c r="E41" s="103">
        <f t="shared" si="24"/>
        <v>0</v>
      </c>
      <c r="F41" s="103">
        <f t="shared" si="13"/>
        <v>0</v>
      </c>
      <c r="G41" s="103">
        <f t="shared" si="25"/>
        <v>7751367.5899999999</v>
      </c>
      <c r="H41" s="103">
        <f t="shared" si="25"/>
        <v>0</v>
      </c>
      <c r="I41" s="103">
        <f t="shared" si="14"/>
        <v>7751367.5899999999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3327055.18</v>
      </c>
      <c r="Q41" s="103">
        <f t="shared" si="28"/>
        <v>0</v>
      </c>
      <c r="R41" s="103">
        <f t="shared" si="17"/>
        <v>3327055.18</v>
      </c>
      <c r="S41" s="103">
        <f t="shared" si="29"/>
        <v>-1423.28</v>
      </c>
      <c r="T41" s="103">
        <f t="shared" si="29"/>
        <v>0</v>
      </c>
      <c r="U41" s="103">
        <f t="shared" si="18"/>
        <v>-1423.28</v>
      </c>
      <c r="V41" s="103">
        <f t="shared" si="30"/>
        <v>5172.42</v>
      </c>
      <c r="W41" s="103">
        <f t="shared" si="30"/>
        <v>0</v>
      </c>
      <c r="X41" s="103">
        <f t="shared" si="19"/>
        <v>5172.42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3452.91</v>
      </c>
      <c r="AF41" s="103">
        <f t="shared" si="33"/>
        <v>0</v>
      </c>
      <c r="AG41" s="103">
        <f t="shared" si="22"/>
        <v>3452.91</v>
      </c>
      <c r="AH41" s="103">
        <f t="shared" si="34"/>
        <v>268268.01</v>
      </c>
      <c r="AI41" s="103">
        <f t="shared" si="34"/>
        <v>0</v>
      </c>
      <c r="AJ41" s="109">
        <f t="shared" si="23"/>
        <v>268268.01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778571.92999999993</v>
      </c>
      <c r="C45" s="76">
        <f t="shared" si="12"/>
        <v>14618396.17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737175.6</v>
      </c>
      <c r="H45" s="103">
        <f t="shared" si="25"/>
        <v>0</v>
      </c>
      <c r="I45" s="103">
        <f t="shared" si="14"/>
        <v>737175.6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14618396.17</v>
      </c>
      <c r="AD45" s="110">
        <f t="shared" si="21"/>
        <v>14618396.17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41396.33</v>
      </c>
      <c r="AI45" s="103">
        <f t="shared" si="34"/>
        <v>0</v>
      </c>
      <c r="AJ45" s="109">
        <f t="shared" si="23"/>
        <v>41396.33</v>
      </c>
    </row>
    <row r="46" spans="1:36" ht="15.95" customHeight="1" thickTop="1" thickBot="1" x14ac:dyDescent="0.25">
      <c r="A46" s="52" t="s">
        <v>111</v>
      </c>
      <c r="B46" s="76">
        <f t="shared" si="11"/>
        <v>29346417.270000003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27084779.530000001</v>
      </c>
      <c r="H46" s="103">
        <f t="shared" si="25"/>
        <v>0</v>
      </c>
      <c r="I46" s="103">
        <f t="shared" si="14"/>
        <v>27084779.530000001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2261637.7400000002</v>
      </c>
      <c r="AF46" s="103">
        <f t="shared" si="33"/>
        <v>0</v>
      </c>
      <c r="AG46" s="103">
        <f t="shared" si="22"/>
        <v>2261637.7400000002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3658018116.0399985</v>
      </c>
      <c r="C47" s="66">
        <f t="shared" ref="C47:AI47" si="35">SUM(C9:C46)</f>
        <v>1979926220.3900003</v>
      </c>
      <c r="D47" s="66">
        <f t="shared" si="35"/>
        <v>27334921.540000007</v>
      </c>
      <c r="E47" s="66">
        <f t="shared" si="35"/>
        <v>35969.64</v>
      </c>
      <c r="F47" s="66">
        <f t="shared" si="35"/>
        <v>27370891.180000007</v>
      </c>
      <c r="G47" s="66">
        <f t="shared" si="35"/>
        <v>292420727.19000006</v>
      </c>
      <c r="H47" s="66">
        <f t="shared" si="35"/>
        <v>438022096.03999996</v>
      </c>
      <c r="I47" s="66">
        <f t="shared" si="35"/>
        <v>730442823.23000026</v>
      </c>
      <c r="J47" s="66">
        <f t="shared" si="35"/>
        <v>1305124.69</v>
      </c>
      <c r="K47" s="66">
        <f t="shared" si="35"/>
        <v>1391499281.2</v>
      </c>
      <c r="L47" s="66">
        <f t="shared" si="35"/>
        <v>1392804405.8900001</v>
      </c>
      <c r="M47" s="66">
        <f t="shared" si="35"/>
        <v>52955042.000000007</v>
      </c>
      <c r="N47" s="66">
        <f t="shared" si="35"/>
        <v>2260814.11</v>
      </c>
      <c r="O47" s="66">
        <f t="shared" si="35"/>
        <v>55215856.110000007</v>
      </c>
      <c r="P47" s="66">
        <f t="shared" si="35"/>
        <v>1468169018.5900009</v>
      </c>
      <c r="Q47" s="66">
        <f t="shared" si="35"/>
        <v>103095906.97000001</v>
      </c>
      <c r="R47" s="66">
        <f t="shared" si="35"/>
        <v>1571264925.5600004</v>
      </c>
      <c r="S47" s="66">
        <f t="shared" si="35"/>
        <v>16729242.539999999</v>
      </c>
      <c r="T47" s="66">
        <f t="shared" si="35"/>
        <v>0</v>
      </c>
      <c r="U47" s="66">
        <f t="shared" si="35"/>
        <v>16729242.539999999</v>
      </c>
      <c r="V47" s="66">
        <f t="shared" si="35"/>
        <v>40395648.079999998</v>
      </c>
      <c r="W47" s="66">
        <f t="shared" si="35"/>
        <v>5816821.0299999993</v>
      </c>
      <c r="X47" s="66">
        <f t="shared" si="35"/>
        <v>46212469.109999999</v>
      </c>
      <c r="Y47" s="66">
        <f t="shared" si="35"/>
        <v>1353936315.4799998</v>
      </c>
      <c r="Z47" s="66">
        <f t="shared" si="35"/>
        <v>3933405.77</v>
      </c>
      <c r="AA47" s="66">
        <f t="shared" si="35"/>
        <v>1357869721.2499998</v>
      </c>
      <c r="AB47" s="66">
        <f t="shared" si="35"/>
        <v>0</v>
      </c>
      <c r="AC47" s="66">
        <f t="shared" si="35"/>
        <v>14618396.17</v>
      </c>
      <c r="AD47" s="66">
        <f t="shared" si="35"/>
        <v>14618396.17</v>
      </c>
      <c r="AE47" s="66">
        <f t="shared" si="35"/>
        <v>226885885.09999999</v>
      </c>
      <c r="AF47" s="66">
        <f t="shared" si="35"/>
        <v>10113335.560000001</v>
      </c>
      <c r="AG47" s="66">
        <f t="shared" si="35"/>
        <v>236999220.66</v>
      </c>
      <c r="AH47" s="66">
        <f t="shared" si="35"/>
        <v>177886190.82999995</v>
      </c>
      <c r="AI47" s="66">
        <f t="shared" si="35"/>
        <v>10530193.9</v>
      </c>
      <c r="AJ47" s="109">
        <f>SUM(AH47:AI47)</f>
        <v>188416384.72999996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88">
        <f>(C47/B50*100)</f>
        <v>35.117874569930727</v>
      </c>
      <c r="C49" s="188"/>
      <c r="D49" s="188">
        <f>(E47/D50*100)</f>
        <v>0.13141566989343453</v>
      </c>
      <c r="E49" s="188"/>
      <c r="F49" s="36"/>
      <c r="G49" s="188">
        <f>(H47/G50*100)</f>
        <v>59.966650654883182</v>
      </c>
      <c r="H49" s="188"/>
      <c r="I49" s="36"/>
      <c r="J49" s="188">
        <f>(K47/J50*100)</f>
        <v>99.906295192312655</v>
      </c>
      <c r="K49" s="188"/>
      <c r="L49" s="36"/>
      <c r="M49" s="188">
        <f>(N47/M50*100)</f>
        <v>4.0945015965994402</v>
      </c>
      <c r="N49" s="188"/>
      <c r="O49" s="36"/>
      <c r="P49" s="188">
        <f>(Q47/P50*100)</f>
        <v>6.5613319111833723</v>
      </c>
      <c r="Q49" s="188"/>
      <c r="R49" s="36"/>
      <c r="S49" s="188">
        <f>(T47/S50*100)</f>
        <v>0</v>
      </c>
      <c r="T49" s="188"/>
      <c r="U49" s="36"/>
      <c r="V49" s="188">
        <f>(W47/V50*100)</f>
        <v>12.587124518610254</v>
      </c>
      <c r="W49" s="188"/>
      <c r="X49" s="36"/>
      <c r="Y49" s="188">
        <f>(Z47/Y50*100)</f>
        <v>0.28967475365597417</v>
      </c>
      <c r="Z49" s="188"/>
      <c r="AA49" s="36"/>
      <c r="AB49" s="188">
        <f>(AC47/AB50*100)</f>
        <v>100</v>
      </c>
      <c r="AC49" s="188"/>
      <c r="AD49" s="36"/>
      <c r="AE49" s="188">
        <f>(AF47/AE50*100)</f>
        <v>4.2672442263042845</v>
      </c>
      <c r="AF49" s="188"/>
      <c r="AG49" s="36"/>
      <c r="AH49" s="188">
        <f>(AI47/AH50*100)</f>
        <v>5.5887888492764217</v>
      </c>
      <c r="AI49" s="188"/>
      <c r="AJ49" s="36"/>
    </row>
    <row r="50" spans="1:36" x14ac:dyDescent="0.2">
      <c r="A50" s="5" t="s">
        <v>39</v>
      </c>
      <c r="B50" s="192">
        <f>(B47+C47)</f>
        <v>5637944336.4299984</v>
      </c>
      <c r="C50" s="191"/>
      <c r="D50" s="192">
        <f>(D47+E47)</f>
        <v>27370891.180000007</v>
      </c>
      <c r="E50" s="191"/>
      <c r="F50" s="37"/>
      <c r="G50" s="192">
        <f>(G47+H47)</f>
        <v>730442823.23000002</v>
      </c>
      <c r="H50" s="191"/>
      <c r="I50" s="37"/>
      <c r="J50" s="192">
        <f>(J47+K47)</f>
        <v>1392804405.8900001</v>
      </c>
      <c r="K50" s="191"/>
      <c r="L50" s="37"/>
      <c r="M50" s="192">
        <f>(M47+N47)</f>
        <v>55215856.110000007</v>
      </c>
      <c r="N50" s="191"/>
      <c r="O50" s="37"/>
      <c r="P50" s="192">
        <f>(P47+Q47)</f>
        <v>1571264925.5600009</v>
      </c>
      <c r="Q50" s="191"/>
      <c r="R50" s="37"/>
      <c r="S50" s="192">
        <f>(S47+T47)</f>
        <v>16729242.539999999</v>
      </c>
      <c r="T50" s="191"/>
      <c r="U50" s="37"/>
      <c r="V50" s="192">
        <f>(V47+W47)</f>
        <v>46212469.109999999</v>
      </c>
      <c r="W50" s="191"/>
      <c r="X50" s="37"/>
      <c r="Y50" s="192">
        <f>(Y47+Z47)</f>
        <v>1357869721.2499998</v>
      </c>
      <c r="Z50" s="191"/>
      <c r="AA50" s="37"/>
      <c r="AB50" s="192">
        <f>(AB47+AC47)</f>
        <v>14618396.17</v>
      </c>
      <c r="AC50" s="191"/>
      <c r="AD50" s="37"/>
      <c r="AE50" s="192">
        <f>(AE47+AF47)</f>
        <v>236999220.66</v>
      </c>
      <c r="AF50" s="191"/>
      <c r="AG50" s="37"/>
      <c r="AH50" s="192">
        <f>(AH47+AI47)</f>
        <v>188416384.72999996</v>
      </c>
      <c r="AI50" s="191"/>
      <c r="AJ50" s="37"/>
    </row>
    <row r="51" spans="1:36" x14ac:dyDescent="0.2">
      <c r="A51" s="5" t="s">
        <v>40</v>
      </c>
      <c r="B51" s="188">
        <f>SUM(D51:AI51)</f>
        <v>100.00000000000004</v>
      </c>
      <c r="C51" s="191"/>
      <c r="D51" s="188">
        <f>(D50/B50*100)</f>
        <v>0.48547643514571343</v>
      </c>
      <c r="E51" s="188"/>
      <c r="F51" s="36"/>
      <c r="G51" s="188">
        <f>(G50/B50*100)</f>
        <v>12.955836021831383</v>
      </c>
      <c r="H51" s="188"/>
      <c r="I51" s="36"/>
      <c r="J51" s="188">
        <f>(J50/B50*100)</f>
        <v>24.704117720536729</v>
      </c>
      <c r="K51" s="188"/>
      <c r="L51" s="36"/>
      <c r="M51" s="188">
        <f>(M50/B50*100)</f>
        <v>0.97936149800590655</v>
      </c>
      <c r="N51" s="188"/>
      <c r="O51" s="36"/>
      <c r="P51" s="188">
        <f>(P50/B50*100)</f>
        <v>27.869465035459029</v>
      </c>
      <c r="Q51" s="188"/>
      <c r="R51" s="36"/>
      <c r="S51" s="188">
        <f>(S50/B50*100)</f>
        <v>0.29672592600644793</v>
      </c>
      <c r="T51" s="188"/>
      <c r="U51" s="36"/>
      <c r="V51" s="188">
        <f>(V50/B50*100)</f>
        <v>0.81966877202732713</v>
      </c>
      <c r="W51" s="188"/>
      <c r="X51" s="36"/>
      <c r="Y51" s="188">
        <f>(Y50/B50*100)</f>
        <v>24.084482574189732</v>
      </c>
      <c r="Z51" s="188"/>
      <c r="AA51" s="36"/>
      <c r="AB51" s="188">
        <f>(AB50/B50*100)</f>
        <v>0.25928592582126331</v>
      </c>
      <c r="AC51" s="188"/>
      <c r="AD51" s="36"/>
      <c r="AE51" s="188">
        <f>(AE50/B50*100)</f>
        <v>4.2036459836719535</v>
      </c>
      <c r="AF51" s="188"/>
      <c r="AG51" s="36"/>
      <c r="AH51" s="188">
        <f>(AH50/B50*100)</f>
        <v>3.3419341073045619</v>
      </c>
      <c r="AI51" s="188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x14ac:dyDescent="0.3">
      <c r="A60" s="193" t="s">
        <v>42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</row>
    <row r="61" spans="1:36" x14ac:dyDescent="0.2">
      <c r="A61" s="189" t="s">
        <v>56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</row>
    <row r="62" spans="1:36" x14ac:dyDescent="0.2">
      <c r="A62" s="196" t="s">
        <v>126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</row>
    <row r="63" spans="1:36" x14ac:dyDescent="0.2">
      <c r="A63" s="189" t="s">
        <v>114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</row>
    <row r="64" spans="1:3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thickBot="1" x14ac:dyDescent="0.25"/>
    <row r="66" spans="1:36" ht="21.75" customHeight="1" thickTop="1" thickBot="1" x14ac:dyDescent="0.25">
      <c r="A66" s="187" t="s">
        <v>33</v>
      </c>
      <c r="B66" s="190" t="s">
        <v>0</v>
      </c>
      <c r="C66" s="190"/>
      <c r="D66" s="190" t="s">
        <v>12</v>
      </c>
      <c r="E66" s="190"/>
      <c r="F66" s="159"/>
      <c r="G66" s="190" t="s">
        <v>13</v>
      </c>
      <c r="H66" s="190"/>
      <c r="I66" s="159"/>
      <c r="J66" s="190" t="s">
        <v>14</v>
      </c>
      <c r="K66" s="190"/>
      <c r="L66" s="159"/>
      <c r="M66" s="190" t="s">
        <v>15</v>
      </c>
      <c r="N66" s="190"/>
      <c r="O66" s="159"/>
      <c r="P66" s="190" t="s">
        <v>27</v>
      </c>
      <c r="Q66" s="190"/>
      <c r="R66" s="159"/>
      <c r="S66" s="190" t="s">
        <v>35</v>
      </c>
      <c r="T66" s="190"/>
      <c r="U66" s="159"/>
      <c r="V66" s="190" t="s">
        <v>16</v>
      </c>
      <c r="W66" s="190"/>
      <c r="X66" s="159"/>
      <c r="Y66" s="190" t="s">
        <v>68</v>
      </c>
      <c r="Z66" s="190"/>
      <c r="AA66" s="159"/>
      <c r="AB66" s="190" t="s">
        <v>34</v>
      </c>
      <c r="AC66" s="190"/>
      <c r="AD66" s="159"/>
      <c r="AE66" s="190" t="s">
        <v>17</v>
      </c>
      <c r="AF66" s="190"/>
      <c r="AG66" s="159"/>
      <c r="AH66" s="190" t="s">
        <v>18</v>
      </c>
      <c r="AI66" s="190"/>
      <c r="AJ66" s="74"/>
    </row>
    <row r="67" spans="1:36" ht="25.5" thickTop="1" thickBot="1" x14ac:dyDescent="0.25">
      <c r="A67" s="194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customHeight="1" thickTop="1" thickBot="1" x14ac:dyDescent="0.25">
      <c r="A68" s="103" t="s">
        <v>91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customHeight="1" thickTop="1" thickBot="1" x14ac:dyDescent="0.25">
      <c r="A69" s="52" t="s">
        <v>123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customHeight="1" thickTop="1" thickBot="1" x14ac:dyDescent="0.25">
      <c r="A70" s="52" t="s">
        <v>100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customHeight="1" thickTop="1" thickBot="1" x14ac:dyDescent="0.25">
      <c r="A71" s="52" t="s">
        <v>97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customHeight="1" thickTop="1" thickBot="1" x14ac:dyDescent="0.25">
      <c r="A72" s="52" t="s">
        <v>92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customHeight="1" thickTop="1" thickBot="1" x14ac:dyDescent="0.25">
      <c r="A74" s="52" t="s">
        <v>94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customHeight="1" thickTop="1" thickBot="1" x14ac:dyDescent="0.25">
      <c r="A75" s="52" t="s">
        <v>90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customHeight="1" thickTop="1" thickBot="1" x14ac:dyDescent="0.25">
      <c r="A77" s="52" t="s">
        <v>96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customHeight="1" thickTop="1" thickBot="1" x14ac:dyDescent="0.25">
      <c r="A78" s="52" t="s">
        <v>99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customHeight="1" thickTop="1" thickBot="1" x14ac:dyDescent="0.25">
      <c r="A83" s="52" t="s">
        <v>108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customHeight="1" thickTop="1" thickBot="1" x14ac:dyDescent="0.25">
      <c r="A86" s="52" t="s">
        <v>101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customHeight="1" thickTop="1" thickBot="1" x14ac:dyDescent="0.25">
      <c r="A87" s="52" t="s">
        <v>93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customHeight="1" thickTop="1" thickBot="1" x14ac:dyDescent="0.25">
      <c r="A88" s="52" t="s">
        <v>102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customHeight="1" thickTop="1" thickBot="1" x14ac:dyDescent="0.25">
      <c r="A89" s="51" t="s">
        <v>116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customHeight="1" thickTop="1" thickBot="1" x14ac:dyDescent="0.25">
      <c r="A93" s="52" t="s">
        <v>115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customHeight="1" thickTop="1" thickBot="1" x14ac:dyDescent="0.25">
      <c r="A94" s="52" t="s">
        <v>117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customHeight="1" thickTop="1" thickBot="1" x14ac:dyDescent="0.25">
      <c r="A95" s="52" t="s">
        <v>120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customHeight="1" thickTop="1" thickBot="1" x14ac:dyDescent="0.25">
      <c r="A96" s="52" t="s">
        <v>125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customHeight="1" thickTop="1" thickBot="1" x14ac:dyDescent="0.25">
      <c r="A99" s="52" t="s">
        <v>124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customHeight="1" thickTop="1" thickBot="1" x14ac:dyDescent="0.25">
      <c r="A100" s="52" t="s">
        <v>119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customHeight="1" thickTop="1" thickBot="1" x14ac:dyDescent="0.25">
      <c r="A104" s="52" t="s">
        <v>104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customHeight="1" thickTop="1" thickBot="1" x14ac:dyDescent="0.25">
      <c r="A105" s="52" t="s">
        <v>111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x14ac:dyDescent="0.2">
      <c r="A108" s="20" t="s">
        <v>38</v>
      </c>
      <c r="B108" s="188">
        <f>(C106/B109*100)</f>
        <v>35.117874569930727</v>
      </c>
      <c r="C108" s="188"/>
      <c r="D108" s="188">
        <f>(E106/D109*100)</f>
        <v>0.13141566989343453</v>
      </c>
      <c r="E108" s="188"/>
      <c r="F108" s="36"/>
      <c r="G108" s="188">
        <f>(H106/G109*100)</f>
        <v>59.966650654883182</v>
      </c>
      <c r="H108" s="188"/>
      <c r="I108" s="36"/>
      <c r="J108" s="188">
        <f>(K106/J109*100)</f>
        <v>99.906295192312655</v>
      </c>
      <c r="K108" s="188"/>
      <c r="L108" s="36"/>
      <c r="M108" s="188">
        <f>(N106/M109*100)</f>
        <v>4.0945015965994402</v>
      </c>
      <c r="N108" s="188"/>
      <c r="O108" s="36"/>
      <c r="P108" s="188">
        <f>(Q106/P109*100)</f>
        <v>6.5613319111833723</v>
      </c>
      <c r="Q108" s="188"/>
      <c r="R108" s="36"/>
      <c r="S108" s="188">
        <f>(T106/S109*100)</f>
        <v>0</v>
      </c>
      <c r="T108" s="188"/>
      <c r="U108" s="36"/>
      <c r="V108" s="188">
        <f>(W106/V109*100)</f>
        <v>12.587124518610254</v>
      </c>
      <c r="W108" s="188"/>
      <c r="X108" s="36"/>
      <c r="Y108" s="188">
        <f>(Z106/Y109*100)</f>
        <v>0.28967475365597417</v>
      </c>
      <c r="Z108" s="188"/>
      <c r="AA108" s="36"/>
      <c r="AB108" s="188">
        <f>(AC106/AB109*100)</f>
        <v>100</v>
      </c>
      <c r="AC108" s="188"/>
      <c r="AD108" s="36"/>
      <c r="AE108" s="188">
        <f>(AF106/AE109*100)</f>
        <v>4.2672442263042845</v>
      </c>
      <c r="AF108" s="188"/>
      <c r="AG108" s="36"/>
      <c r="AH108" s="188">
        <f>(AI106/AH109*100)</f>
        <v>5.5887888492764217</v>
      </c>
      <c r="AI108" s="188"/>
      <c r="AJ108" s="36"/>
    </row>
    <row r="109" spans="1:36" x14ac:dyDescent="0.2">
      <c r="A109" s="5" t="s">
        <v>39</v>
      </c>
      <c r="B109" s="192">
        <f>(B106+C106)</f>
        <v>5637944336.4299984</v>
      </c>
      <c r="C109" s="191"/>
      <c r="D109" s="192">
        <f>(D106+E106)</f>
        <v>27370891.180000007</v>
      </c>
      <c r="E109" s="191"/>
      <c r="F109" s="37"/>
      <c r="G109" s="192">
        <f>(G106+H106)</f>
        <v>730442823.23000002</v>
      </c>
      <c r="H109" s="191"/>
      <c r="I109" s="37"/>
      <c r="J109" s="192">
        <f>(J106+K106)</f>
        <v>1392804405.8900001</v>
      </c>
      <c r="K109" s="191"/>
      <c r="L109" s="37"/>
      <c r="M109" s="192">
        <f>(M106+N106)</f>
        <v>55215856.110000007</v>
      </c>
      <c r="N109" s="191"/>
      <c r="O109" s="37"/>
      <c r="P109" s="192">
        <f>(P106+Q106)</f>
        <v>1571264925.5600009</v>
      </c>
      <c r="Q109" s="191"/>
      <c r="R109" s="37"/>
      <c r="S109" s="192">
        <f>(S106+T106)</f>
        <v>16729242.539999999</v>
      </c>
      <c r="T109" s="191"/>
      <c r="U109" s="37"/>
      <c r="V109" s="192">
        <f>(V106+W106)</f>
        <v>46212469.109999999</v>
      </c>
      <c r="W109" s="191"/>
      <c r="X109" s="37"/>
      <c r="Y109" s="192">
        <f>(Y106+Z106)</f>
        <v>1357869721.2499998</v>
      </c>
      <c r="Z109" s="191"/>
      <c r="AA109" s="37"/>
      <c r="AB109" s="192">
        <f>(AB106+AC106)</f>
        <v>14618396.17</v>
      </c>
      <c r="AC109" s="191"/>
      <c r="AD109" s="37"/>
      <c r="AE109" s="192">
        <f>(AE106+AF106)</f>
        <v>236999220.66</v>
      </c>
      <c r="AF109" s="191"/>
      <c r="AG109" s="37"/>
      <c r="AH109" s="192">
        <f>(AH106+AI106)</f>
        <v>188416384.72999996</v>
      </c>
      <c r="AI109" s="191"/>
      <c r="AJ109" s="37"/>
    </row>
    <row r="110" spans="1:36" x14ac:dyDescent="0.2">
      <c r="A110" s="5" t="s">
        <v>40</v>
      </c>
      <c r="B110" s="188">
        <f>SUM(D110:AI110)</f>
        <v>100.00000000000004</v>
      </c>
      <c r="C110" s="191"/>
      <c r="D110" s="188">
        <f>(D109/B109*100)</f>
        <v>0.48547643514571343</v>
      </c>
      <c r="E110" s="188"/>
      <c r="F110" s="36"/>
      <c r="G110" s="188">
        <f>(G109/B109*100)</f>
        <v>12.955836021831383</v>
      </c>
      <c r="H110" s="188"/>
      <c r="I110" s="36"/>
      <c r="J110" s="188">
        <f>(J109/B109*100)</f>
        <v>24.704117720536729</v>
      </c>
      <c r="K110" s="188"/>
      <c r="L110" s="36"/>
      <c r="M110" s="188">
        <f>(M109/B109*100)</f>
        <v>0.97936149800590655</v>
      </c>
      <c r="N110" s="188"/>
      <c r="O110" s="36"/>
      <c r="P110" s="188">
        <f>(P109/B109*100)</f>
        <v>27.869465035459029</v>
      </c>
      <c r="Q110" s="188"/>
      <c r="R110" s="36"/>
      <c r="S110" s="188">
        <f>(S109/B109*100)</f>
        <v>0.29672592600644793</v>
      </c>
      <c r="T110" s="188"/>
      <c r="U110" s="36"/>
      <c r="V110" s="188">
        <f>(V109/B109*100)</f>
        <v>0.81966877202732713</v>
      </c>
      <c r="W110" s="188"/>
      <c r="X110" s="36"/>
      <c r="Y110" s="188">
        <f>(Y109/B109*100)</f>
        <v>24.084482574189732</v>
      </c>
      <c r="Z110" s="188"/>
      <c r="AA110" s="36"/>
      <c r="AB110" s="188">
        <f>(AB109/B109*100)</f>
        <v>0.25928592582126331</v>
      </c>
      <c r="AC110" s="188"/>
      <c r="AD110" s="36"/>
      <c r="AE110" s="188">
        <f>(AE109/B109*100)</f>
        <v>4.2036459836719535</v>
      </c>
      <c r="AF110" s="188"/>
      <c r="AG110" s="36"/>
      <c r="AH110" s="188">
        <f>(AH109/B109*100)</f>
        <v>3.3419341073045619</v>
      </c>
      <c r="AI110" s="188"/>
      <c r="AJ110" s="36"/>
    </row>
    <row r="111" spans="1:36" x14ac:dyDescent="0.2">
      <c r="A111" s="112" t="s">
        <v>98</v>
      </c>
      <c r="D111" s="41"/>
    </row>
    <row r="112" spans="1:36" x14ac:dyDescent="0.2">
      <c r="A112" s="163"/>
      <c r="B112" s="163"/>
      <c r="C112" s="178"/>
      <c r="D112" s="163"/>
      <c r="E112" s="163"/>
      <c r="F112" s="163"/>
      <c r="G112" s="163"/>
    </row>
    <row r="113" spans="1:36" x14ac:dyDescent="0.2">
      <c r="A113" s="163"/>
      <c r="B113" s="163"/>
      <c r="C113" s="41"/>
    </row>
    <row r="114" spans="1:36" x14ac:dyDescent="0.2">
      <c r="A114" s="112"/>
      <c r="C114" s="182"/>
      <c r="D114" s="41"/>
    </row>
    <row r="115" spans="1:36" x14ac:dyDescent="0.2">
      <c r="A115" s="112"/>
      <c r="D115" s="41"/>
    </row>
    <row r="116" spans="1:36" x14ac:dyDescent="0.2">
      <c r="A116" s="112"/>
      <c r="D116" s="41"/>
    </row>
    <row r="117" spans="1:36" x14ac:dyDescent="0.2">
      <c r="A117" s="112"/>
      <c r="D117" s="41"/>
    </row>
    <row r="118" spans="1:36" ht="12" customHeight="1" x14ac:dyDescent="0.2"/>
    <row r="119" spans="1:36" ht="20.25" hidden="1" x14ac:dyDescent="0.3">
      <c r="A119" s="193" t="s">
        <v>42</v>
      </c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</row>
    <row r="120" spans="1:36" hidden="1" x14ac:dyDescent="0.2">
      <c r="A120" s="189" t="s">
        <v>56</v>
      </c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</row>
    <row r="121" spans="1:36" hidden="1" x14ac:dyDescent="0.2">
      <c r="A121" s="195" t="s">
        <v>127</v>
      </c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</row>
    <row r="122" spans="1:36" hidden="1" x14ac:dyDescent="0.2">
      <c r="A122" s="189" t="s">
        <v>114</v>
      </c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7" t="s">
        <v>33</v>
      </c>
      <c r="B125" s="190" t="s">
        <v>0</v>
      </c>
      <c r="C125" s="190"/>
      <c r="D125" s="190" t="s">
        <v>12</v>
      </c>
      <c r="E125" s="190"/>
      <c r="F125" s="159"/>
      <c r="G125" s="190" t="s">
        <v>13</v>
      </c>
      <c r="H125" s="190"/>
      <c r="I125" s="159"/>
      <c r="J125" s="190" t="s">
        <v>14</v>
      </c>
      <c r="K125" s="190"/>
      <c r="L125" s="159"/>
      <c r="M125" s="190" t="s">
        <v>15</v>
      </c>
      <c r="N125" s="190"/>
      <c r="O125" s="159"/>
      <c r="P125" s="190" t="s">
        <v>27</v>
      </c>
      <c r="Q125" s="190"/>
      <c r="R125" s="159"/>
      <c r="S125" s="190" t="s">
        <v>35</v>
      </c>
      <c r="T125" s="190"/>
      <c r="U125" s="159"/>
      <c r="V125" s="190" t="s">
        <v>16</v>
      </c>
      <c r="W125" s="190"/>
      <c r="X125" s="159"/>
      <c r="Y125" s="190" t="s">
        <v>68</v>
      </c>
      <c r="Z125" s="190"/>
      <c r="AA125" s="159"/>
      <c r="AB125" s="190" t="s">
        <v>34</v>
      </c>
      <c r="AC125" s="190"/>
      <c r="AD125" s="159"/>
      <c r="AE125" s="190" t="s">
        <v>17</v>
      </c>
      <c r="AF125" s="190"/>
      <c r="AG125" s="159"/>
      <c r="AH125" s="190" t="s">
        <v>18</v>
      </c>
      <c r="AI125" s="190"/>
      <c r="AJ125" s="74"/>
    </row>
    <row r="126" spans="1:36" ht="25.5" hidden="1" thickTop="1" thickBot="1" x14ac:dyDescent="0.25">
      <c r="A126" s="194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40">(D127+G127+J127+M127+P127+S127+V127+Y127+AB127+AE127+AH127)</f>
        <v>0</v>
      </c>
      <c r="C127" s="104">
        <f t="shared" ref="C127:C163" si="41">(E127+H127+K127+N127+Q127+T127+W127+Z127+AC127+AF127+AI127)</f>
        <v>0</v>
      </c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9">
        <f>AH127+AI127</f>
        <v>0</v>
      </c>
    </row>
    <row r="128" spans="1:36" ht="15.95" hidden="1" customHeight="1" thickTop="1" thickBot="1" x14ac:dyDescent="0.25">
      <c r="A128" s="52" t="s">
        <v>123</v>
      </c>
      <c r="B128" s="104">
        <f t="shared" si="40"/>
        <v>0</v>
      </c>
      <c r="C128" s="104">
        <f t="shared" si="41"/>
        <v>0</v>
      </c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9">
        <f t="shared" ref="AJ128:AJ164" si="42">AH128+AI128</f>
        <v>0</v>
      </c>
    </row>
    <row r="129" spans="1:36" ht="15.95" hidden="1" customHeight="1" thickTop="1" thickBot="1" x14ac:dyDescent="0.25">
      <c r="A129" s="52" t="s">
        <v>100</v>
      </c>
      <c r="B129" s="104">
        <f t="shared" si="40"/>
        <v>0</v>
      </c>
      <c r="C129" s="104">
        <f t="shared" si="41"/>
        <v>0</v>
      </c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9">
        <f t="shared" si="42"/>
        <v>0</v>
      </c>
    </row>
    <row r="130" spans="1:36" ht="15.95" hidden="1" customHeight="1" thickTop="1" thickBot="1" x14ac:dyDescent="0.25">
      <c r="A130" s="52" t="s">
        <v>97</v>
      </c>
      <c r="B130" s="104">
        <f t="shared" si="40"/>
        <v>0</v>
      </c>
      <c r="C130" s="104">
        <f t="shared" si="41"/>
        <v>0</v>
      </c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9">
        <f t="shared" si="42"/>
        <v>0</v>
      </c>
    </row>
    <row r="131" spans="1:36" ht="15.95" hidden="1" customHeight="1" thickTop="1" thickBot="1" x14ac:dyDescent="0.25">
      <c r="A131" s="52" t="s">
        <v>92</v>
      </c>
      <c r="B131" s="104">
        <f t="shared" si="40"/>
        <v>0</v>
      </c>
      <c r="C131" s="104">
        <f t="shared" si="41"/>
        <v>0</v>
      </c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9">
        <f t="shared" si="42"/>
        <v>0</v>
      </c>
    </row>
    <row r="132" spans="1:36" ht="15.95" hidden="1" customHeight="1" thickTop="1" thickBot="1" x14ac:dyDescent="0.25">
      <c r="A132" s="52" t="s">
        <v>89</v>
      </c>
      <c r="B132" s="104">
        <f t="shared" si="40"/>
        <v>0</v>
      </c>
      <c r="C132" s="104">
        <f t="shared" si="41"/>
        <v>0</v>
      </c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9">
        <f t="shared" si="42"/>
        <v>0</v>
      </c>
    </row>
    <row r="133" spans="1:36" ht="15.95" hidden="1" customHeight="1" thickTop="1" thickBot="1" x14ac:dyDescent="0.25">
      <c r="A133" s="52" t="s">
        <v>94</v>
      </c>
      <c r="B133" s="104">
        <f t="shared" si="40"/>
        <v>0</v>
      </c>
      <c r="C133" s="104">
        <f t="shared" si="41"/>
        <v>0</v>
      </c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9">
        <f t="shared" si="42"/>
        <v>0</v>
      </c>
    </row>
    <row r="134" spans="1:36" ht="15.95" hidden="1" customHeight="1" thickTop="1" thickBot="1" x14ac:dyDescent="0.25">
      <c r="A134" s="52" t="s">
        <v>90</v>
      </c>
      <c r="B134" s="104">
        <f t="shared" si="40"/>
        <v>0</v>
      </c>
      <c r="C134" s="104">
        <f t="shared" si="41"/>
        <v>0</v>
      </c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9">
        <f t="shared" si="42"/>
        <v>0</v>
      </c>
    </row>
    <row r="135" spans="1:36" ht="15.95" hidden="1" customHeight="1" thickTop="1" thickBot="1" x14ac:dyDescent="0.25">
      <c r="A135" s="52" t="s">
        <v>78</v>
      </c>
      <c r="B135" s="104">
        <f t="shared" si="40"/>
        <v>0</v>
      </c>
      <c r="C135" s="104">
        <f t="shared" si="41"/>
        <v>0</v>
      </c>
      <c r="D135" s="78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9">
        <f t="shared" si="42"/>
        <v>0</v>
      </c>
    </row>
    <row r="136" spans="1:36" ht="15.95" hidden="1" customHeight="1" thickTop="1" thickBot="1" x14ac:dyDescent="0.25">
      <c r="A136" s="52" t="s">
        <v>96</v>
      </c>
      <c r="B136" s="104">
        <f t="shared" si="40"/>
        <v>0</v>
      </c>
      <c r="C136" s="104">
        <f t="shared" si="41"/>
        <v>0</v>
      </c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9">
        <f t="shared" si="42"/>
        <v>0</v>
      </c>
    </row>
    <row r="137" spans="1:36" ht="15.95" hidden="1" customHeight="1" thickTop="1" thickBot="1" x14ac:dyDescent="0.25">
      <c r="A137" s="52" t="s">
        <v>99</v>
      </c>
      <c r="B137" s="104">
        <f t="shared" si="40"/>
        <v>0</v>
      </c>
      <c r="C137" s="104">
        <f t="shared" si="41"/>
        <v>0</v>
      </c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9">
        <f t="shared" si="42"/>
        <v>0</v>
      </c>
    </row>
    <row r="138" spans="1:36" ht="15.95" hidden="1" customHeight="1" thickTop="1" thickBot="1" x14ac:dyDescent="0.25">
      <c r="A138" s="52" t="s">
        <v>83</v>
      </c>
      <c r="B138" s="104">
        <f t="shared" si="40"/>
        <v>0</v>
      </c>
      <c r="C138" s="104">
        <f t="shared" si="41"/>
        <v>0</v>
      </c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9">
        <f t="shared" si="4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9">
        <f t="shared" si="4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0</v>
      </c>
      <c r="C140" s="104">
        <f t="shared" si="41"/>
        <v>0</v>
      </c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9">
        <f t="shared" si="42"/>
        <v>0</v>
      </c>
    </row>
    <row r="141" spans="1:36" ht="15.95" hidden="1" customHeight="1" thickTop="1" thickBot="1" x14ac:dyDescent="0.25">
      <c r="A141" s="52" t="s">
        <v>80</v>
      </c>
      <c r="B141" s="104">
        <f t="shared" si="40"/>
        <v>0</v>
      </c>
      <c r="C141" s="104">
        <f t="shared" si="41"/>
        <v>0</v>
      </c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9">
        <f t="shared" si="42"/>
        <v>0</v>
      </c>
    </row>
    <row r="142" spans="1:36" ht="15.95" hidden="1" customHeight="1" thickTop="1" thickBot="1" x14ac:dyDescent="0.25">
      <c r="A142" s="52" t="s">
        <v>108</v>
      </c>
      <c r="B142" s="104">
        <f t="shared" si="40"/>
        <v>0</v>
      </c>
      <c r="C142" s="104">
        <f t="shared" si="41"/>
        <v>0</v>
      </c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9">
        <f t="shared" si="42"/>
        <v>0</v>
      </c>
    </row>
    <row r="143" spans="1:36" ht="15.95" hidden="1" customHeight="1" thickTop="1" thickBot="1" x14ac:dyDescent="0.25">
      <c r="A143" s="52" t="s">
        <v>79</v>
      </c>
      <c r="B143" s="104">
        <f t="shared" si="40"/>
        <v>0</v>
      </c>
      <c r="C143" s="104">
        <f>(E143+H143+K143+N143+Q143+T143+W143+Z143+AC143+AF143+AI143)</f>
        <v>0</v>
      </c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9">
        <f t="shared" si="42"/>
        <v>0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9">
        <f t="shared" si="42"/>
        <v>0</v>
      </c>
    </row>
    <row r="145" spans="1:36" ht="15.95" hidden="1" customHeight="1" thickTop="1" thickBot="1" x14ac:dyDescent="0.25">
      <c r="A145" s="52" t="s">
        <v>101</v>
      </c>
      <c r="B145" s="104">
        <f t="shared" si="40"/>
        <v>0</v>
      </c>
      <c r="C145" s="104">
        <f t="shared" si="41"/>
        <v>0</v>
      </c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9">
        <f t="shared" si="42"/>
        <v>0</v>
      </c>
    </row>
    <row r="146" spans="1:36" ht="15.95" hidden="1" customHeight="1" thickTop="1" thickBot="1" x14ac:dyDescent="0.25">
      <c r="A146" s="52" t="s">
        <v>93</v>
      </c>
      <c r="B146" s="104">
        <f t="shared" si="40"/>
        <v>0</v>
      </c>
      <c r="C146" s="104">
        <f t="shared" si="41"/>
        <v>0</v>
      </c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9">
        <f t="shared" si="42"/>
        <v>0</v>
      </c>
    </row>
    <row r="147" spans="1:36" ht="15.95" hidden="1" customHeight="1" thickTop="1" thickBot="1" x14ac:dyDescent="0.25">
      <c r="A147" s="52" t="s">
        <v>102</v>
      </c>
      <c r="B147" s="104">
        <f t="shared" si="40"/>
        <v>0</v>
      </c>
      <c r="C147" s="104">
        <f t="shared" si="41"/>
        <v>0</v>
      </c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9">
        <f t="shared" si="42"/>
        <v>0</v>
      </c>
    </row>
    <row r="148" spans="1:36" ht="15.95" hidden="1" customHeight="1" thickTop="1" thickBot="1" x14ac:dyDescent="0.25">
      <c r="A148" s="51" t="s">
        <v>116</v>
      </c>
      <c r="B148" s="104">
        <f t="shared" si="40"/>
        <v>0</v>
      </c>
      <c r="C148" s="104">
        <f t="shared" si="41"/>
        <v>0</v>
      </c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9">
        <f t="shared" si="42"/>
        <v>0</v>
      </c>
    </row>
    <row r="149" spans="1:36" ht="15.95" hidden="1" customHeight="1" thickTop="1" thickBot="1" x14ac:dyDescent="0.25">
      <c r="A149" s="52" t="s">
        <v>107</v>
      </c>
      <c r="B149" s="104">
        <f t="shared" si="40"/>
        <v>0</v>
      </c>
      <c r="C149" s="104">
        <f t="shared" si="41"/>
        <v>0</v>
      </c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9">
        <f t="shared" si="4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0</v>
      </c>
      <c r="C150" s="104">
        <f t="shared" si="41"/>
        <v>0</v>
      </c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9">
        <f t="shared" si="42"/>
        <v>0</v>
      </c>
    </row>
    <row r="151" spans="1:36" s="163" customFormat="1" ht="15.95" hidden="1" customHeight="1" thickTop="1" thickBot="1" x14ac:dyDescent="0.25">
      <c r="A151" s="52" t="s">
        <v>105</v>
      </c>
      <c r="B151" s="104">
        <f t="shared" si="40"/>
        <v>0</v>
      </c>
      <c r="C151" s="104">
        <f t="shared" si="41"/>
        <v>0</v>
      </c>
      <c r="D151" s="161"/>
      <c r="E151" s="161"/>
      <c r="F151" s="103"/>
      <c r="G151" s="161"/>
      <c r="H151" s="161"/>
      <c r="I151" s="103"/>
      <c r="J151" s="161"/>
      <c r="K151" s="161"/>
      <c r="L151" s="103"/>
      <c r="M151" s="161"/>
      <c r="N151" s="161"/>
      <c r="O151" s="103"/>
      <c r="P151" s="161"/>
      <c r="Q151" s="161"/>
      <c r="R151" s="103"/>
      <c r="S151" s="161"/>
      <c r="T151" s="161"/>
      <c r="U151" s="103"/>
      <c r="V151" s="161"/>
      <c r="W151" s="161"/>
      <c r="X151" s="103"/>
      <c r="Y151" s="161"/>
      <c r="Z151" s="161"/>
      <c r="AA151" s="103"/>
      <c r="AB151" s="103"/>
      <c r="AC151" s="103"/>
      <c r="AD151" s="103"/>
      <c r="AE151" s="103"/>
      <c r="AF151" s="103"/>
      <c r="AG151" s="103"/>
      <c r="AH151" s="161"/>
      <c r="AI151" s="161"/>
      <c r="AJ151" s="162">
        <f t="shared" si="42"/>
        <v>0</v>
      </c>
    </row>
    <row r="152" spans="1:36" ht="15.95" hidden="1" customHeight="1" thickTop="1" thickBot="1" x14ac:dyDescent="0.25">
      <c r="A152" s="52" t="s">
        <v>115</v>
      </c>
      <c r="B152" s="104">
        <f t="shared" si="40"/>
        <v>0</v>
      </c>
      <c r="C152" s="104">
        <f t="shared" si="41"/>
        <v>0</v>
      </c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9">
        <f t="shared" si="42"/>
        <v>0</v>
      </c>
    </row>
    <row r="153" spans="1:36" ht="15.95" hidden="1" customHeight="1" thickTop="1" thickBot="1" x14ac:dyDescent="0.25">
      <c r="A153" s="52" t="s">
        <v>117</v>
      </c>
      <c r="B153" s="104">
        <f t="shared" si="40"/>
        <v>0</v>
      </c>
      <c r="C153" s="104">
        <f t="shared" si="41"/>
        <v>0</v>
      </c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9">
        <f t="shared" si="4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0</v>
      </c>
      <c r="C154" s="104">
        <f t="shared" si="41"/>
        <v>0</v>
      </c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9">
        <f t="shared" si="42"/>
        <v>0</v>
      </c>
    </row>
    <row r="155" spans="1:36" ht="15.95" hidden="1" customHeight="1" thickTop="1" thickBot="1" x14ac:dyDescent="0.25">
      <c r="A155" s="52" t="s">
        <v>125</v>
      </c>
      <c r="B155" s="104">
        <f t="shared" si="40"/>
        <v>0</v>
      </c>
      <c r="C155" s="104">
        <f t="shared" si="41"/>
        <v>0</v>
      </c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9">
        <f t="shared" si="42"/>
        <v>0</v>
      </c>
    </row>
    <row r="156" spans="1:36" ht="15.95" hidden="1" customHeight="1" thickTop="1" thickBot="1" x14ac:dyDescent="0.25">
      <c r="A156" s="52" t="s">
        <v>103</v>
      </c>
      <c r="B156" s="104">
        <f t="shared" si="40"/>
        <v>0</v>
      </c>
      <c r="C156" s="104">
        <f t="shared" si="41"/>
        <v>0</v>
      </c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9">
        <f t="shared" si="42"/>
        <v>0</v>
      </c>
    </row>
    <row r="157" spans="1:36" ht="15.95" hidden="1" customHeight="1" thickTop="1" thickBot="1" x14ac:dyDescent="0.25">
      <c r="A157" s="51" t="s">
        <v>110</v>
      </c>
      <c r="B157" s="104">
        <f t="shared" si="40"/>
        <v>0</v>
      </c>
      <c r="C157" s="104">
        <f t="shared" si="41"/>
        <v>0</v>
      </c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9">
        <f t="shared" si="42"/>
        <v>0</v>
      </c>
    </row>
    <row r="158" spans="1:36" ht="15.95" hidden="1" customHeight="1" thickTop="1" thickBot="1" x14ac:dyDescent="0.25">
      <c r="A158" s="52" t="s">
        <v>124</v>
      </c>
      <c r="B158" s="104">
        <f t="shared" si="40"/>
        <v>0</v>
      </c>
      <c r="C158" s="104">
        <f t="shared" si="41"/>
        <v>0</v>
      </c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9">
        <f t="shared" si="42"/>
        <v>0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0</v>
      </c>
      <c r="C159" s="104">
        <f t="shared" si="41"/>
        <v>0</v>
      </c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9">
        <f t="shared" si="42"/>
        <v>0</v>
      </c>
    </row>
    <row r="160" spans="1:36" ht="15.95" hidden="1" customHeight="1" thickTop="1" thickBot="1" x14ac:dyDescent="0.25">
      <c r="A160" s="52" t="s">
        <v>121</v>
      </c>
      <c r="B160" s="104">
        <f t="shared" si="40"/>
        <v>0</v>
      </c>
      <c r="C160" s="104">
        <f t="shared" si="41"/>
        <v>0</v>
      </c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9">
        <f t="shared" si="42"/>
        <v>0</v>
      </c>
    </row>
    <row r="161" spans="1:40" ht="15.95" hidden="1" customHeight="1" thickTop="1" thickBot="1" x14ac:dyDescent="0.25">
      <c r="A161" s="52" t="s">
        <v>88</v>
      </c>
      <c r="B161" s="104">
        <f t="shared" si="40"/>
        <v>0</v>
      </c>
      <c r="C161" s="104">
        <f t="shared" si="41"/>
        <v>0</v>
      </c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9">
        <f t="shared" si="42"/>
        <v>0</v>
      </c>
    </row>
    <row r="162" spans="1:40" ht="15.95" hidden="1" customHeight="1" thickTop="1" thickBot="1" x14ac:dyDescent="0.25">
      <c r="A162" s="52" t="s">
        <v>106</v>
      </c>
      <c r="B162" s="104">
        <f t="shared" si="40"/>
        <v>0</v>
      </c>
      <c r="C162" s="104">
        <f t="shared" si="41"/>
        <v>0</v>
      </c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9">
        <f t="shared" si="42"/>
        <v>0</v>
      </c>
    </row>
    <row r="163" spans="1:40" ht="15.95" hidden="1" customHeight="1" thickTop="1" thickBot="1" x14ac:dyDescent="0.25">
      <c r="A163" s="52" t="s">
        <v>104</v>
      </c>
      <c r="B163" s="104">
        <f t="shared" si="40"/>
        <v>0</v>
      </c>
      <c r="C163" s="104">
        <f t="shared" si="41"/>
        <v>0</v>
      </c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9">
        <f t="shared" si="42"/>
        <v>0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0</v>
      </c>
      <c r="D164" s="107"/>
      <c r="E164" s="107"/>
      <c r="F164" s="103"/>
      <c r="G164" s="107"/>
      <c r="H164" s="107"/>
      <c r="I164" s="103"/>
      <c r="J164" s="107"/>
      <c r="K164" s="107"/>
      <c r="L164" s="103"/>
      <c r="M164" s="107"/>
      <c r="N164" s="107"/>
      <c r="O164" s="103"/>
      <c r="P164" s="107"/>
      <c r="Q164" s="107"/>
      <c r="R164" s="103"/>
      <c r="S164" s="107"/>
      <c r="T164" s="107"/>
      <c r="U164" s="103"/>
      <c r="V164" s="107"/>
      <c r="W164" s="107"/>
      <c r="X164" s="103"/>
      <c r="Y164" s="107"/>
      <c r="Z164" s="107"/>
      <c r="AA164" s="103"/>
      <c r="AB164" s="107"/>
      <c r="AC164" s="107"/>
      <c r="AD164" s="103"/>
      <c r="AE164" s="107"/>
      <c r="AF164" s="107"/>
      <c r="AG164" s="103"/>
      <c r="AH164" s="107"/>
      <c r="AI164" s="107"/>
      <c r="AJ164" s="160">
        <f t="shared" si="4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0</v>
      </c>
      <c r="C165" s="66">
        <f t="shared" ref="C165:AJ165" si="43">SUM(C127:C164)</f>
        <v>0</v>
      </c>
      <c r="D165" s="66">
        <f t="shared" si="43"/>
        <v>0</v>
      </c>
      <c r="E165" s="66">
        <f t="shared" si="43"/>
        <v>0</v>
      </c>
      <c r="F165" s="66">
        <f t="shared" si="43"/>
        <v>0</v>
      </c>
      <c r="G165" s="66">
        <f t="shared" si="43"/>
        <v>0</v>
      </c>
      <c r="H165" s="66">
        <f t="shared" si="43"/>
        <v>0</v>
      </c>
      <c r="I165" s="66">
        <f t="shared" si="43"/>
        <v>0</v>
      </c>
      <c r="J165" s="66">
        <f t="shared" si="43"/>
        <v>0</v>
      </c>
      <c r="K165" s="66">
        <f t="shared" si="43"/>
        <v>0</v>
      </c>
      <c r="L165" s="66">
        <f t="shared" si="43"/>
        <v>0</v>
      </c>
      <c r="M165" s="66">
        <f t="shared" si="43"/>
        <v>0</v>
      </c>
      <c r="N165" s="66">
        <f t="shared" si="43"/>
        <v>0</v>
      </c>
      <c r="O165" s="66">
        <f t="shared" si="43"/>
        <v>0</v>
      </c>
      <c r="P165" s="66">
        <f t="shared" si="43"/>
        <v>0</v>
      </c>
      <c r="Q165" s="66">
        <f t="shared" si="43"/>
        <v>0</v>
      </c>
      <c r="R165" s="66">
        <f t="shared" si="43"/>
        <v>0</v>
      </c>
      <c r="S165" s="66">
        <f t="shared" si="43"/>
        <v>0</v>
      </c>
      <c r="T165" s="66">
        <f t="shared" si="43"/>
        <v>0</v>
      </c>
      <c r="U165" s="66">
        <f t="shared" si="43"/>
        <v>0</v>
      </c>
      <c r="V165" s="66">
        <f t="shared" si="43"/>
        <v>0</v>
      </c>
      <c r="W165" s="66">
        <f t="shared" si="43"/>
        <v>0</v>
      </c>
      <c r="X165" s="66">
        <f t="shared" si="43"/>
        <v>0</v>
      </c>
      <c r="Y165" s="66">
        <f t="shared" si="43"/>
        <v>0</v>
      </c>
      <c r="Z165" s="66">
        <f t="shared" si="43"/>
        <v>0</v>
      </c>
      <c r="AA165" s="66">
        <f t="shared" si="43"/>
        <v>0</v>
      </c>
      <c r="AB165" s="66">
        <f t="shared" si="43"/>
        <v>0</v>
      </c>
      <c r="AC165" s="66">
        <f t="shared" si="43"/>
        <v>0</v>
      </c>
      <c r="AD165" s="66">
        <f t="shared" si="43"/>
        <v>0</v>
      </c>
      <c r="AE165" s="66">
        <f t="shared" si="43"/>
        <v>0</v>
      </c>
      <c r="AF165" s="66">
        <f t="shared" si="43"/>
        <v>0</v>
      </c>
      <c r="AG165" s="66">
        <f t="shared" si="43"/>
        <v>0</v>
      </c>
      <c r="AH165" s="66">
        <f t="shared" si="43"/>
        <v>0</v>
      </c>
      <c r="AI165" s="66">
        <f t="shared" si="43"/>
        <v>0</v>
      </c>
      <c r="AJ165" s="102">
        <f t="shared" si="43"/>
        <v>0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88" t="e">
        <f>(C165/B168*100)</f>
        <v>#DIV/0!</v>
      </c>
      <c r="C167" s="188"/>
      <c r="D167" s="188" t="e">
        <f>(E165/D168*100)</f>
        <v>#DIV/0!</v>
      </c>
      <c r="E167" s="188"/>
      <c r="F167" s="36"/>
      <c r="G167" s="188" t="e">
        <f>(H165/G168*100)</f>
        <v>#DIV/0!</v>
      </c>
      <c r="H167" s="188"/>
      <c r="I167" s="36"/>
      <c r="J167" s="188" t="e">
        <f>(K165/J168*100)</f>
        <v>#DIV/0!</v>
      </c>
      <c r="K167" s="188"/>
      <c r="L167" s="36"/>
      <c r="M167" s="188" t="e">
        <f>(N165/M168*100)</f>
        <v>#DIV/0!</v>
      </c>
      <c r="N167" s="188"/>
      <c r="O167" s="36"/>
      <c r="P167" s="188" t="e">
        <f>(Q165/P168*100)</f>
        <v>#DIV/0!</v>
      </c>
      <c r="Q167" s="188"/>
      <c r="R167" s="36"/>
      <c r="S167" s="188" t="e">
        <f>(T165/S168*100)</f>
        <v>#DIV/0!</v>
      </c>
      <c r="T167" s="188"/>
      <c r="U167" s="36"/>
      <c r="V167" s="188" t="e">
        <f>(W165/V168*100)</f>
        <v>#DIV/0!</v>
      </c>
      <c r="W167" s="188"/>
      <c r="X167" s="36"/>
      <c r="Y167" s="188" t="e">
        <f>(Z165/Y168*100)</f>
        <v>#DIV/0!</v>
      </c>
      <c r="Z167" s="188"/>
      <c r="AA167" s="36"/>
      <c r="AB167" s="188" t="e">
        <f>(AC165/AB168*100)</f>
        <v>#DIV/0!</v>
      </c>
      <c r="AC167" s="188"/>
      <c r="AD167" s="36"/>
      <c r="AE167" s="188" t="e">
        <f>(AF165/AE168*100)</f>
        <v>#DIV/0!</v>
      </c>
      <c r="AF167" s="188"/>
      <c r="AG167" s="36"/>
      <c r="AH167" s="188" t="e">
        <f>(AI165/AH168*100)</f>
        <v>#DIV/0!</v>
      </c>
      <c r="AI167" s="188"/>
      <c r="AJ167" s="36"/>
    </row>
    <row r="168" spans="1:40" hidden="1" x14ac:dyDescent="0.2">
      <c r="A168" s="5" t="s">
        <v>39</v>
      </c>
      <c r="B168" s="192">
        <f>(B165+C165)</f>
        <v>0</v>
      </c>
      <c r="C168" s="191"/>
      <c r="D168" s="192">
        <f>(D165+E165)</f>
        <v>0</v>
      </c>
      <c r="E168" s="191"/>
      <c r="F168" s="37"/>
      <c r="G168" s="192">
        <f>(G165+H165)</f>
        <v>0</v>
      </c>
      <c r="H168" s="191"/>
      <c r="I168" s="37"/>
      <c r="J168" s="192">
        <f>(J165+K165)</f>
        <v>0</v>
      </c>
      <c r="K168" s="191"/>
      <c r="L168" s="37"/>
      <c r="M168" s="192">
        <f>(M165+N165)</f>
        <v>0</v>
      </c>
      <c r="N168" s="191"/>
      <c r="O168" s="37"/>
      <c r="P168" s="192">
        <f>(P165+Q165)</f>
        <v>0</v>
      </c>
      <c r="Q168" s="191"/>
      <c r="R168" s="37"/>
      <c r="S168" s="192">
        <f>(S165+T165)</f>
        <v>0</v>
      </c>
      <c r="T168" s="191"/>
      <c r="U168" s="37"/>
      <c r="V168" s="192">
        <f>(V165+W165)</f>
        <v>0</v>
      </c>
      <c r="W168" s="191"/>
      <c r="X168" s="37"/>
      <c r="Y168" s="192">
        <f>(Y165+Z165)</f>
        <v>0</v>
      </c>
      <c r="Z168" s="191"/>
      <c r="AA168" s="37"/>
      <c r="AB168" s="192">
        <f>(AB165+AC165)</f>
        <v>0</v>
      </c>
      <c r="AC168" s="191"/>
      <c r="AD168" s="37"/>
      <c r="AE168" s="192">
        <f>(AE165+AF165)</f>
        <v>0</v>
      </c>
      <c r="AF168" s="191"/>
      <c r="AG168" s="37"/>
      <c r="AH168" s="192">
        <f>(AH165+AI165)</f>
        <v>0</v>
      </c>
      <c r="AI168" s="191"/>
      <c r="AJ168" s="37"/>
    </row>
    <row r="169" spans="1:40" hidden="1" x14ac:dyDescent="0.2">
      <c r="A169" s="5" t="s">
        <v>40</v>
      </c>
      <c r="B169" s="188" t="e">
        <f>SUM(D169:AI169)</f>
        <v>#DIV/0!</v>
      </c>
      <c r="C169" s="191"/>
      <c r="D169" s="188" t="e">
        <f>(D168/B168*100)</f>
        <v>#DIV/0!</v>
      </c>
      <c r="E169" s="188"/>
      <c r="F169" s="36"/>
      <c r="G169" s="188" t="e">
        <f>(G168/B168*100)</f>
        <v>#DIV/0!</v>
      </c>
      <c r="H169" s="188"/>
      <c r="I169" s="36"/>
      <c r="J169" s="188" t="e">
        <f>(J168/B168*100)</f>
        <v>#DIV/0!</v>
      </c>
      <c r="K169" s="188"/>
      <c r="L169" s="36"/>
      <c r="M169" s="188" t="e">
        <f>(M168/B168*100)</f>
        <v>#DIV/0!</v>
      </c>
      <c r="N169" s="188"/>
      <c r="O169" s="36"/>
      <c r="P169" s="188" t="e">
        <f>(P168/B168*100)</f>
        <v>#DIV/0!</v>
      </c>
      <c r="Q169" s="188"/>
      <c r="R169" s="36"/>
      <c r="S169" s="188" t="e">
        <f>(S168/B168*100)</f>
        <v>#DIV/0!</v>
      </c>
      <c r="T169" s="188"/>
      <c r="U169" s="36"/>
      <c r="V169" s="188" t="e">
        <f>(V168/B168*100)</f>
        <v>#DIV/0!</v>
      </c>
      <c r="W169" s="188"/>
      <c r="X169" s="36"/>
      <c r="Y169" s="188" t="e">
        <f>(Y168/B168*100)</f>
        <v>#DIV/0!</v>
      </c>
      <c r="Z169" s="188"/>
      <c r="AA169" s="36"/>
      <c r="AB169" s="188" t="e">
        <f>(AB168/B168*100)</f>
        <v>#DIV/0!</v>
      </c>
      <c r="AC169" s="188"/>
      <c r="AD169" s="36"/>
      <c r="AE169" s="188" t="e">
        <f>(AE168/B168*100)</f>
        <v>#DIV/0!</v>
      </c>
      <c r="AF169" s="188"/>
      <c r="AG169" s="36"/>
      <c r="AH169" s="188" t="e">
        <f>(AH168/B168*100)</f>
        <v>#DIV/0!</v>
      </c>
      <c r="AI169" s="188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3" t="s">
        <v>42</v>
      </c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  <c r="X178" s="193"/>
      <c r="Y178" s="193"/>
      <c r="Z178" s="193"/>
      <c r="AA178" s="193"/>
      <c r="AB178" s="193"/>
      <c r="AC178" s="193"/>
      <c r="AD178" s="193"/>
      <c r="AE178" s="193"/>
      <c r="AF178" s="193"/>
      <c r="AG178" s="193"/>
      <c r="AH178" s="193"/>
      <c r="AI178" s="193"/>
    </row>
    <row r="179" spans="1:36" hidden="1" x14ac:dyDescent="0.2">
      <c r="A179" s="189" t="s">
        <v>56</v>
      </c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89"/>
      <c r="AI179" s="189"/>
    </row>
    <row r="180" spans="1:36" hidden="1" x14ac:dyDescent="0.2">
      <c r="A180" s="195" t="s">
        <v>128</v>
      </c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</row>
    <row r="181" spans="1:36" hidden="1" x14ac:dyDescent="0.2">
      <c r="A181" s="189" t="s">
        <v>114</v>
      </c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89"/>
      <c r="AE181" s="189"/>
      <c r="AF181" s="189"/>
      <c r="AG181" s="189"/>
      <c r="AH181" s="189"/>
      <c r="AI181" s="189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7" t="s">
        <v>33</v>
      </c>
      <c r="B184" s="190" t="s">
        <v>0</v>
      </c>
      <c r="C184" s="190"/>
      <c r="D184" s="190" t="s">
        <v>12</v>
      </c>
      <c r="E184" s="190"/>
      <c r="F184" s="159"/>
      <c r="G184" s="190" t="s">
        <v>13</v>
      </c>
      <c r="H184" s="190"/>
      <c r="I184" s="159"/>
      <c r="J184" s="190" t="s">
        <v>14</v>
      </c>
      <c r="K184" s="190"/>
      <c r="L184" s="159"/>
      <c r="M184" s="190" t="s">
        <v>15</v>
      </c>
      <c r="N184" s="190"/>
      <c r="O184" s="159"/>
      <c r="P184" s="190" t="s">
        <v>27</v>
      </c>
      <c r="Q184" s="190"/>
      <c r="R184" s="159"/>
      <c r="S184" s="190" t="s">
        <v>35</v>
      </c>
      <c r="T184" s="190"/>
      <c r="U184" s="159"/>
      <c r="V184" s="190" t="s">
        <v>16</v>
      </c>
      <c r="W184" s="190"/>
      <c r="X184" s="159"/>
      <c r="Y184" s="190" t="s">
        <v>68</v>
      </c>
      <c r="Z184" s="190"/>
      <c r="AA184" s="159"/>
      <c r="AB184" s="190" t="s">
        <v>34</v>
      </c>
      <c r="AC184" s="190"/>
      <c r="AD184" s="159"/>
      <c r="AE184" s="190" t="s">
        <v>17</v>
      </c>
      <c r="AF184" s="190"/>
      <c r="AG184" s="159"/>
      <c r="AH184" s="190" t="s">
        <v>18</v>
      </c>
      <c r="AI184" s="190"/>
      <c r="AJ184" s="74"/>
    </row>
    <row r="185" spans="1:36" ht="25.5" hidden="1" thickTop="1" thickBot="1" x14ac:dyDescent="0.25">
      <c r="A185" s="194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44">(D186+G186+J186+M186+P186+S186+V186+Y186+AB186+AE186+AH186)</f>
        <v>0</v>
      </c>
      <c r="C186" s="104">
        <f t="shared" ref="C186:C222" si="45">(E186+H186+K186+N186+Q186+T186+W186+Z186+AC186+AF186+AI186)</f>
        <v>0</v>
      </c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9">
        <f>AH186+AI186</f>
        <v>0</v>
      </c>
    </row>
    <row r="187" spans="1:36" ht="15.95" hidden="1" customHeight="1" thickTop="1" thickBot="1" x14ac:dyDescent="0.25">
      <c r="A187" s="52" t="s">
        <v>123</v>
      </c>
      <c r="B187" s="104">
        <f t="shared" si="44"/>
        <v>0</v>
      </c>
      <c r="C187" s="104">
        <f t="shared" si="45"/>
        <v>0</v>
      </c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9">
        <f t="shared" ref="AJ187:AJ223" si="46">AH187+AI187</f>
        <v>0</v>
      </c>
    </row>
    <row r="188" spans="1:36" ht="15.95" hidden="1" customHeight="1" thickTop="1" thickBot="1" x14ac:dyDescent="0.25">
      <c r="A188" s="52" t="s">
        <v>100</v>
      </c>
      <c r="B188" s="104">
        <f t="shared" si="44"/>
        <v>0</v>
      </c>
      <c r="C188" s="104">
        <f t="shared" si="45"/>
        <v>0</v>
      </c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9">
        <f t="shared" si="46"/>
        <v>0</v>
      </c>
    </row>
    <row r="189" spans="1:36" ht="15.95" hidden="1" customHeight="1" thickTop="1" thickBot="1" x14ac:dyDescent="0.25">
      <c r="A189" s="52" t="s">
        <v>97</v>
      </c>
      <c r="B189" s="104">
        <f t="shared" si="44"/>
        <v>0</v>
      </c>
      <c r="C189" s="104">
        <f t="shared" si="45"/>
        <v>0</v>
      </c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9">
        <f t="shared" si="46"/>
        <v>0</v>
      </c>
    </row>
    <row r="190" spans="1:36" ht="15.95" hidden="1" customHeight="1" thickTop="1" thickBot="1" x14ac:dyDescent="0.25">
      <c r="A190" s="52" t="s">
        <v>92</v>
      </c>
      <c r="B190" s="104">
        <f t="shared" si="44"/>
        <v>0</v>
      </c>
      <c r="C190" s="104">
        <f t="shared" si="45"/>
        <v>0</v>
      </c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9">
        <f t="shared" si="46"/>
        <v>0</v>
      </c>
    </row>
    <row r="191" spans="1:36" ht="15.95" hidden="1" customHeight="1" thickTop="1" thickBot="1" x14ac:dyDescent="0.25">
      <c r="A191" s="52" t="s">
        <v>89</v>
      </c>
      <c r="B191" s="104">
        <f t="shared" si="44"/>
        <v>0</v>
      </c>
      <c r="C191" s="104">
        <f t="shared" si="45"/>
        <v>0</v>
      </c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9">
        <f t="shared" si="46"/>
        <v>0</v>
      </c>
    </row>
    <row r="192" spans="1:36" ht="15.95" hidden="1" customHeight="1" thickTop="1" thickBot="1" x14ac:dyDescent="0.25">
      <c r="A192" s="52" t="s">
        <v>94</v>
      </c>
      <c r="B192" s="104">
        <f t="shared" si="44"/>
        <v>0</v>
      </c>
      <c r="C192" s="104">
        <f t="shared" si="45"/>
        <v>0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9">
        <f t="shared" si="46"/>
        <v>0</v>
      </c>
    </row>
    <row r="193" spans="1:36" ht="15.95" hidden="1" customHeight="1" thickTop="1" thickBot="1" x14ac:dyDescent="0.25">
      <c r="A193" s="52" t="s">
        <v>90</v>
      </c>
      <c r="B193" s="104">
        <f t="shared" si="44"/>
        <v>0</v>
      </c>
      <c r="C193" s="104">
        <f t="shared" si="45"/>
        <v>0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9">
        <f t="shared" si="46"/>
        <v>0</v>
      </c>
    </row>
    <row r="194" spans="1:36" ht="15.95" hidden="1" customHeight="1" thickTop="1" thickBot="1" x14ac:dyDescent="0.25">
      <c r="A194" s="52" t="s">
        <v>78</v>
      </c>
      <c r="B194" s="104">
        <f t="shared" si="44"/>
        <v>0</v>
      </c>
      <c r="C194" s="104">
        <f t="shared" si="45"/>
        <v>0</v>
      </c>
      <c r="D194" s="78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9">
        <f t="shared" si="46"/>
        <v>0</v>
      </c>
    </row>
    <row r="195" spans="1:36" ht="15.95" hidden="1" customHeight="1" thickTop="1" thickBot="1" x14ac:dyDescent="0.25">
      <c r="A195" s="52" t="s">
        <v>96</v>
      </c>
      <c r="B195" s="104">
        <f t="shared" si="44"/>
        <v>0</v>
      </c>
      <c r="C195" s="104">
        <f t="shared" si="45"/>
        <v>0</v>
      </c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9">
        <f t="shared" si="46"/>
        <v>0</v>
      </c>
    </row>
    <row r="196" spans="1:36" ht="15.95" hidden="1" customHeight="1" thickTop="1" thickBot="1" x14ac:dyDescent="0.25">
      <c r="A196" s="52" t="s">
        <v>99</v>
      </c>
      <c r="B196" s="104">
        <f t="shared" si="44"/>
        <v>0</v>
      </c>
      <c r="C196" s="104">
        <f t="shared" si="45"/>
        <v>0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9">
        <f t="shared" si="46"/>
        <v>0</v>
      </c>
    </row>
    <row r="197" spans="1:36" ht="15.95" hidden="1" customHeight="1" thickTop="1" thickBot="1" x14ac:dyDescent="0.25">
      <c r="A197" s="52" t="s">
        <v>83</v>
      </c>
      <c r="B197" s="104">
        <f t="shared" si="44"/>
        <v>0</v>
      </c>
      <c r="C197" s="104">
        <f t="shared" si="45"/>
        <v>0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9">
        <f t="shared" si="46"/>
        <v>0</v>
      </c>
    </row>
    <row r="198" spans="1:36" ht="15.95" hidden="1" customHeight="1" thickTop="1" thickBot="1" x14ac:dyDescent="0.25">
      <c r="A198" s="52" t="s">
        <v>85</v>
      </c>
      <c r="B198" s="104">
        <f t="shared" si="44"/>
        <v>0</v>
      </c>
      <c r="C198" s="104">
        <f t="shared" si="45"/>
        <v>0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9">
        <f t="shared" si="46"/>
        <v>0</v>
      </c>
    </row>
    <row r="199" spans="1:36" ht="15.95" hidden="1" customHeight="1" thickTop="1" thickBot="1" x14ac:dyDescent="0.25">
      <c r="A199" s="52" t="s">
        <v>81</v>
      </c>
      <c r="B199" s="104">
        <f t="shared" si="44"/>
        <v>0</v>
      </c>
      <c r="C199" s="104">
        <f t="shared" si="45"/>
        <v>0</v>
      </c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9">
        <f t="shared" si="46"/>
        <v>0</v>
      </c>
    </row>
    <row r="200" spans="1:36" ht="15.95" hidden="1" customHeight="1" thickTop="1" thickBot="1" x14ac:dyDescent="0.25">
      <c r="A200" s="52" t="s">
        <v>80</v>
      </c>
      <c r="B200" s="104">
        <f t="shared" si="44"/>
        <v>0</v>
      </c>
      <c r="C200" s="104">
        <f t="shared" si="45"/>
        <v>0</v>
      </c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9">
        <f t="shared" si="46"/>
        <v>0</v>
      </c>
    </row>
    <row r="201" spans="1:36" ht="15.95" hidden="1" customHeight="1" thickTop="1" thickBot="1" x14ac:dyDescent="0.25">
      <c r="A201" s="52" t="s">
        <v>108</v>
      </c>
      <c r="B201" s="104">
        <f t="shared" si="44"/>
        <v>0</v>
      </c>
      <c r="C201" s="104">
        <f t="shared" si="45"/>
        <v>0</v>
      </c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9">
        <f t="shared" si="46"/>
        <v>0</v>
      </c>
    </row>
    <row r="202" spans="1:36" ht="15.95" hidden="1" customHeight="1" thickTop="1" thickBot="1" x14ac:dyDescent="0.25">
      <c r="A202" s="52" t="s">
        <v>79</v>
      </c>
      <c r="B202" s="104">
        <f t="shared" si="44"/>
        <v>0</v>
      </c>
      <c r="C202" s="104">
        <f t="shared" si="45"/>
        <v>0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9">
        <f t="shared" si="46"/>
        <v>0</v>
      </c>
    </row>
    <row r="203" spans="1:36" ht="15.95" hidden="1" customHeight="1" thickTop="1" thickBot="1" x14ac:dyDescent="0.25">
      <c r="A203" s="52" t="s">
        <v>84</v>
      </c>
      <c r="B203" s="104">
        <f t="shared" si="44"/>
        <v>0</v>
      </c>
      <c r="C203" s="104">
        <f t="shared" si="45"/>
        <v>0</v>
      </c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9">
        <f t="shared" si="46"/>
        <v>0</v>
      </c>
    </row>
    <row r="204" spans="1:36" ht="15.95" hidden="1" customHeight="1" thickTop="1" thickBot="1" x14ac:dyDescent="0.25">
      <c r="A204" s="52" t="s">
        <v>101</v>
      </c>
      <c r="B204" s="104">
        <f t="shared" si="44"/>
        <v>0</v>
      </c>
      <c r="C204" s="104">
        <f t="shared" si="45"/>
        <v>0</v>
      </c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9">
        <f t="shared" si="46"/>
        <v>0</v>
      </c>
    </row>
    <row r="205" spans="1:36" ht="15.95" hidden="1" customHeight="1" thickTop="1" thickBot="1" x14ac:dyDescent="0.25">
      <c r="A205" s="52" t="s">
        <v>93</v>
      </c>
      <c r="B205" s="104">
        <f t="shared" si="44"/>
        <v>0</v>
      </c>
      <c r="C205" s="104">
        <f t="shared" si="45"/>
        <v>0</v>
      </c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9">
        <f t="shared" si="46"/>
        <v>0</v>
      </c>
    </row>
    <row r="206" spans="1:36" ht="15.95" hidden="1" customHeight="1" thickTop="1" thickBot="1" x14ac:dyDescent="0.25">
      <c r="A206" s="52" t="s">
        <v>102</v>
      </c>
      <c r="B206" s="104">
        <f t="shared" si="44"/>
        <v>0</v>
      </c>
      <c r="C206" s="104">
        <f t="shared" si="45"/>
        <v>0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9">
        <f t="shared" si="46"/>
        <v>0</v>
      </c>
    </row>
    <row r="207" spans="1:36" ht="15.95" hidden="1" customHeight="1" thickTop="1" thickBot="1" x14ac:dyDescent="0.25">
      <c r="A207" s="51" t="s">
        <v>116</v>
      </c>
      <c r="B207" s="104">
        <f t="shared" si="44"/>
        <v>0</v>
      </c>
      <c r="C207" s="104">
        <f t="shared" si="45"/>
        <v>0</v>
      </c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9">
        <f t="shared" si="46"/>
        <v>0</v>
      </c>
    </row>
    <row r="208" spans="1:36" ht="15.95" hidden="1" customHeight="1" thickTop="1" thickBot="1" x14ac:dyDescent="0.25">
      <c r="A208" s="52" t="s">
        <v>107</v>
      </c>
      <c r="B208" s="104">
        <f t="shared" si="44"/>
        <v>0</v>
      </c>
      <c r="C208" s="104">
        <f t="shared" si="45"/>
        <v>0</v>
      </c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9">
        <f t="shared" si="46"/>
        <v>0</v>
      </c>
    </row>
    <row r="209" spans="1:36" ht="15.95" hidden="1" customHeight="1" thickTop="1" thickBot="1" x14ac:dyDescent="0.25">
      <c r="A209" s="52" t="s">
        <v>82</v>
      </c>
      <c r="B209" s="104">
        <f t="shared" si="44"/>
        <v>0</v>
      </c>
      <c r="C209" s="104">
        <f t="shared" si="45"/>
        <v>0</v>
      </c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9">
        <f t="shared" si="46"/>
        <v>0</v>
      </c>
    </row>
    <row r="210" spans="1:36" ht="15.95" hidden="1" customHeight="1" thickTop="1" thickBot="1" x14ac:dyDescent="0.25">
      <c r="A210" s="52" t="s">
        <v>105</v>
      </c>
      <c r="B210" s="104">
        <f t="shared" si="44"/>
        <v>0</v>
      </c>
      <c r="C210" s="104">
        <f t="shared" si="45"/>
        <v>0</v>
      </c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9">
        <f t="shared" si="46"/>
        <v>0</v>
      </c>
    </row>
    <row r="211" spans="1:36" ht="15.95" hidden="1" customHeight="1" thickTop="1" thickBot="1" x14ac:dyDescent="0.25">
      <c r="A211" s="52" t="s">
        <v>115</v>
      </c>
      <c r="B211" s="104">
        <f t="shared" si="44"/>
        <v>0</v>
      </c>
      <c r="C211" s="104">
        <f t="shared" si="45"/>
        <v>0</v>
      </c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9">
        <f t="shared" si="46"/>
        <v>0</v>
      </c>
    </row>
    <row r="212" spans="1:36" ht="15.95" hidden="1" customHeight="1" thickTop="1" thickBot="1" x14ac:dyDescent="0.25">
      <c r="A212" s="52" t="s">
        <v>117</v>
      </c>
      <c r="B212" s="104">
        <f t="shared" si="44"/>
        <v>0</v>
      </c>
      <c r="C212" s="104">
        <f t="shared" si="45"/>
        <v>0</v>
      </c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9">
        <f t="shared" si="46"/>
        <v>0</v>
      </c>
    </row>
    <row r="213" spans="1:36" ht="15.95" hidden="1" customHeight="1" thickTop="1" thickBot="1" x14ac:dyDescent="0.25">
      <c r="A213" s="52" t="s">
        <v>120</v>
      </c>
      <c r="B213" s="104">
        <f t="shared" si="44"/>
        <v>0</v>
      </c>
      <c r="C213" s="104">
        <f t="shared" si="45"/>
        <v>0</v>
      </c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9">
        <f t="shared" si="46"/>
        <v>0</v>
      </c>
    </row>
    <row r="214" spans="1:36" ht="15.95" hidden="1" customHeight="1" thickTop="1" thickBot="1" x14ac:dyDescent="0.25">
      <c r="A214" s="52" t="s">
        <v>125</v>
      </c>
      <c r="B214" s="104">
        <f t="shared" si="44"/>
        <v>0</v>
      </c>
      <c r="C214" s="104">
        <f t="shared" si="45"/>
        <v>0</v>
      </c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9">
        <f t="shared" si="46"/>
        <v>0</v>
      </c>
    </row>
    <row r="215" spans="1:36" ht="15.95" hidden="1" customHeight="1" thickTop="1" thickBot="1" x14ac:dyDescent="0.25">
      <c r="A215" s="52" t="s">
        <v>103</v>
      </c>
      <c r="B215" s="104">
        <f t="shared" si="44"/>
        <v>0</v>
      </c>
      <c r="C215" s="104">
        <f t="shared" si="45"/>
        <v>0</v>
      </c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9">
        <f t="shared" si="46"/>
        <v>0</v>
      </c>
    </row>
    <row r="216" spans="1:36" ht="15.95" hidden="1" customHeight="1" thickTop="1" thickBot="1" x14ac:dyDescent="0.25">
      <c r="A216" s="51" t="s">
        <v>110</v>
      </c>
      <c r="B216" s="104">
        <f t="shared" si="44"/>
        <v>0</v>
      </c>
      <c r="C216" s="104">
        <f t="shared" si="45"/>
        <v>0</v>
      </c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9">
        <f t="shared" si="46"/>
        <v>0</v>
      </c>
    </row>
    <row r="217" spans="1:36" ht="15.95" hidden="1" customHeight="1" thickTop="1" thickBot="1" x14ac:dyDescent="0.25">
      <c r="A217" s="52" t="s">
        <v>124</v>
      </c>
      <c r="B217" s="104">
        <f t="shared" si="44"/>
        <v>0</v>
      </c>
      <c r="C217" s="104">
        <f t="shared" si="45"/>
        <v>0</v>
      </c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9">
        <f t="shared" si="46"/>
        <v>0</v>
      </c>
    </row>
    <row r="218" spans="1:36" ht="15.95" hidden="1" customHeight="1" thickTop="1" thickBot="1" x14ac:dyDescent="0.25">
      <c r="A218" s="52" t="s">
        <v>119</v>
      </c>
      <c r="B218" s="104">
        <f t="shared" si="44"/>
        <v>0</v>
      </c>
      <c r="C218" s="104">
        <f t="shared" si="45"/>
        <v>0</v>
      </c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9">
        <f t="shared" si="46"/>
        <v>0</v>
      </c>
    </row>
    <row r="219" spans="1:36" ht="15.95" hidden="1" customHeight="1" thickTop="1" thickBot="1" x14ac:dyDescent="0.25">
      <c r="A219" s="52" t="s">
        <v>121</v>
      </c>
      <c r="B219" s="104">
        <f t="shared" si="44"/>
        <v>0</v>
      </c>
      <c r="C219" s="104">
        <f t="shared" si="45"/>
        <v>0</v>
      </c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9">
        <f t="shared" si="46"/>
        <v>0</v>
      </c>
    </row>
    <row r="220" spans="1:36" ht="15.95" hidden="1" customHeight="1" thickTop="1" thickBot="1" x14ac:dyDescent="0.25">
      <c r="A220" s="52" t="s">
        <v>88</v>
      </c>
      <c r="B220" s="104">
        <f t="shared" si="44"/>
        <v>0</v>
      </c>
      <c r="C220" s="104">
        <f t="shared" si="45"/>
        <v>0</v>
      </c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9">
        <f t="shared" si="46"/>
        <v>0</v>
      </c>
    </row>
    <row r="221" spans="1:36" ht="15.95" hidden="1" customHeight="1" thickTop="1" thickBot="1" x14ac:dyDescent="0.25">
      <c r="A221" s="52" t="s">
        <v>106</v>
      </c>
      <c r="B221" s="104">
        <f t="shared" si="44"/>
        <v>0</v>
      </c>
      <c r="C221" s="104">
        <f t="shared" si="45"/>
        <v>0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9">
        <f t="shared" si="46"/>
        <v>0</v>
      </c>
    </row>
    <row r="222" spans="1:36" ht="15.95" hidden="1" customHeight="1" thickTop="1" thickBot="1" x14ac:dyDescent="0.25">
      <c r="A222" s="52" t="s">
        <v>104</v>
      </c>
      <c r="B222" s="104">
        <f t="shared" si="44"/>
        <v>0</v>
      </c>
      <c r="C222" s="104">
        <f t="shared" si="45"/>
        <v>0</v>
      </c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9">
        <f t="shared" si="46"/>
        <v>0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0</v>
      </c>
      <c r="C223" s="104">
        <f>(E223+H223+K223+N223+Q223+T223+W223+Z223+AC223+AF223+AI223)</f>
        <v>0</v>
      </c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9">
        <f t="shared" si="46"/>
        <v>0</v>
      </c>
    </row>
    <row r="224" spans="1:36" ht="14.25" hidden="1" thickTop="1" thickBot="1" x14ac:dyDescent="0.25">
      <c r="A224" s="55" t="s">
        <v>19</v>
      </c>
      <c r="B224" s="66">
        <f>SUM(B186:B223)</f>
        <v>0</v>
      </c>
      <c r="C224" s="66">
        <f t="shared" ref="C224:AJ224" si="47">SUM(C186:C223)</f>
        <v>0</v>
      </c>
      <c r="D224" s="66">
        <f t="shared" si="47"/>
        <v>0</v>
      </c>
      <c r="E224" s="66">
        <f t="shared" si="47"/>
        <v>0</v>
      </c>
      <c r="F224" s="66">
        <f t="shared" si="47"/>
        <v>0</v>
      </c>
      <c r="G224" s="66">
        <f t="shared" si="47"/>
        <v>0</v>
      </c>
      <c r="H224" s="66">
        <f t="shared" si="47"/>
        <v>0</v>
      </c>
      <c r="I224" s="66">
        <f t="shared" si="47"/>
        <v>0</v>
      </c>
      <c r="J224" s="66">
        <f t="shared" si="47"/>
        <v>0</v>
      </c>
      <c r="K224" s="66">
        <f t="shared" si="47"/>
        <v>0</v>
      </c>
      <c r="L224" s="66">
        <f t="shared" si="47"/>
        <v>0</v>
      </c>
      <c r="M224" s="66">
        <f t="shared" si="47"/>
        <v>0</v>
      </c>
      <c r="N224" s="66">
        <f t="shared" si="47"/>
        <v>0</v>
      </c>
      <c r="O224" s="66">
        <f t="shared" si="47"/>
        <v>0</v>
      </c>
      <c r="P224" s="66">
        <f t="shared" si="47"/>
        <v>0</v>
      </c>
      <c r="Q224" s="66">
        <f t="shared" si="47"/>
        <v>0</v>
      </c>
      <c r="R224" s="66">
        <f t="shared" si="47"/>
        <v>0</v>
      </c>
      <c r="S224" s="66">
        <f t="shared" si="47"/>
        <v>0</v>
      </c>
      <c r="T224" s="66">
        <f t="shared" si="47"/>
        <v>0</v>
      </c>
      <c r="U224" s="66">
        <f t="shared" si="47"/>
        <v>0</v>
      </c>
      <c r="V224" s="66">
        <f t="shared" si="47"/>
        <v>0</v>
      </c>
      <c r="W224" s="66">
        <f t="shared" si="47"/>
        <v>0</v>
      </c>
      <c r="X224" s="66">
        <f t="shared" si="47"/>
        <v>0</v>
      </c>
      <c r="Y224" s="66">
        <f t="shared" si="47"/>
        <v>0</v>
      </c>
      <c r="Z224" s="66">
        <f t="shared" si="47"/>
        <v>0</v>
      </c>
      <c r="AA224" s="66">
        <f t="shared" si="47"/>
        <v>0</v>
      </c>
      <c r="AB224" s="66">
        <f t="shared" si="47"/>
        <v>0</v>
      </c>
      <c r="AC224" s="66">
        <f t="shared" si="47"/>
        <v>0</v>
      </c>
      <c r="AD224" s="66">
        <f t="shared" si="47"/>
        <v>0</v>
      </c>
      <c r="AE224" s="66">
        <f t="shared" si="47"/>
        <v>0</v>
      </c>
      <c r="AF224" s="66">
        <f t="shared" si="47"/>
        <v>0</v>
      </c>
      <c r="AG224" s="66">
        <f t="shared" si="47"/>
        <v>0</v>
      </c>
      <c r="AH224" s="66">
        <f t="shared" si="47"/>
        <v>0</v>
      </c>
      <c r="AI224" s="66">
        <f t="shared" si="47"/>
        <v>0</v>
      </c>
      <c r="AJ224" s="102">
        <f t="shared" si="47"/>
        <v>0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88" t="e">
        <f>(C224/B227*100)</f>
        <v>#DIV/0!</v>
      </c>
      <c r="C226" s="188"/>
      <c r="D226" s="188" t="e">
        <f>(E224/D227*100)</f>
        <v>#DIV/0!</v>
      </c>
      <c r="E226" s="188"/>
      <c r="F226" s="36"/>
      <c r="G226" s="188" t="e">
        <f>(H224/G227*100)</f>
        <v>#DIV/0!</v>
      </c>
      <c r="H226" s="188"/>
      <c r="I226" s="36"/>
      <c r="J226" s="188" t="e">
        <f>(K224/J227*100)</f>
        <v>#DIV/0!</v>
      </c>
      <c r="K226" s="188"/>
      <c r="L226" s="36"/>
      <c r="M226" s="188" t="e">
        <f>(N224/M227*100)</f>
        <v>#DIV/0!</v>
      </c>
      <c r="N226" s="188"/>
      <c r="O226" s="36"/>
      <c r="P226" s="188" t="e">
        <f>(Q224/P227*100)</f>
        <v>#DIV/0!</v>
      </c>
      <c r="Q226" s="188"/>
      <c r="R226" s="36"/>
      <c r="S226" s="188" t="e">
        <f>(T224/S227*100)</f>
        <v>#DIV/0!</v>
      </c>
      <c r="T226" s="188"/>
      <c r="U226" s="36"/>
      <c r="V226" s="188" t="e">
        <f>(W224/V227*100)</f>
        <v>#DIV/0!</v>
      </c>
      <c r="W226" s="188"/>
      <c r="X226" s="36"/>
      <c r="Y226" s="188" t="e">
        <f>(Z224/Y227*100)</f>
        <v>#DIV/0!</v>
      </c>
      <c r="Z226" s="188"/>
      <c r="AA226" s="36"/>
      <c r="AB226" s="188" t="e">
        <f>(AC224/AB227*100)</f>
        <v>#DIV/0!</v>
      </c>
      <c r="AC226" s="188"/>
      <c r="AD226" s="36"/>
      <c r="AE226" s="188" t="e">
        <f>(AF224/AE227*100)</f>
        <v>#DIV/0!</v>
      </c>
      <c r="AF226" s="188"/>
      <c r="AG226" s="36"/>
      <c r="AH226" s="188" t="e">
        <f>(AI224/AH227*100)</f>
        <v>#DIV/0!</v>
      </c>
      <c r="AI226" s="188"/>
      <c r="AJ226" s="36"/>
    </row>
    <row r="227" spans="1:36" hidden="1" x14ac:dyDescent="0.2">
      <c r="A227" s="5" t="s">
        <v>39</v>
      </c>
      <c r="B227" s="192">
        <f>(B224+C224)</f>
        <v>0</v>
      </c>
      <c r="C227" s="191"/>
      <c r="D227" s="192">
        <f>(D224+E224)</f>
        <v>0</v>
      </c>
      <c r="E227" s="191"/>
      <c r="F227" s="37"/>
      <c r="G227" s="192">
        <f>(G224+H224)</f>
        <v>0</v>
      </c>
      <c r="H227" s="191"/>
      <c r="I227" s="37"/>
      <c r="J227" s="192">
        <f>(J224+K224)</f>
        <v>0</v>
      </c>
      <c r="K227" s="191"/>
      <c r="L227" s="37"/>
      <c r="M227" s="192">
        <f>(M224+N224)</f>
        <v>0</v>
      </c>
      <c r="N227" s="191"/>
      <c r="O227" s="37"/>
      <c r="P227" s="192">
        <f>(P224+Q224)</f>
        <v>0</v>
      </c>
      <c r="Q227" s="191"/>
      <c r="R227" s="37"/>
      <c r="S227" s="192">
        <f>(S224+T224)</f>
        <v>0</v>
      </c>
      <c r="T227" s="191"/>
      <c r="U227" s="37"/>
      <c r="V227" s="192">
        <f>(V224+W224)</f>
        <v>0</v>
      </c>
      <c r="W227" s="191"/>
      <c r="X227" s="37"/>
      <c r="Y227" s="192">
        <f>(Y224+Z224)</f>
        <v>0</v>
      </c>
      <c r="Z227" s="191"/>
      <c r="AA227" s="37"/>
      <c r="AB227" s="192">
        <f>(AB224+AC224)</f>
        <v>0</v>
      </c>
      <c r="AC227" s="191"/>
      <c r="AD227" s="37"/>
      <c r="AE227" s="192">
        <f>(AE224+AF224)</f>
        <v>0</v>
      </c>
      <c r="AF227" s="191"/>
      <c r="AG227" s="37"/>
      <c r="AH227" s="192">
        <f>(AH224+AI224)</f>
        <v>0</v>
      </c>
      <c r="AI227" s="191"/>
      <c r="AJ227" s="37"/>
    </row>
    <row r="228" spans="1:36" hidden="1" x14ac:dyDescent="0.2">
      <c r="A228" s="5" t="s">
        <v>40</v>
      </c>
      <c r="B228" s="188" t="e">
        <f>SUM(D228:AI228)</f>
        <v>#DIV/0!</v>
      </c>
      <c r="C228" s="191"/>
      <c r="D228" s="188" t="e">
        <f>(D227/B227*100)</f>
        <v>#DIV/0!</v>
      </c>
      <c r="E228" s="188"/>
      <c r="F228" s="36"/>
      <c r="G228" s="188" t="e">
        <f>(G227/B227*100)</f>
        <v>#DIV/0!</v>
      </c>
      <c r="H228" s="188"/>
      <c r="I228" s="36"/>
      <c r="J228" s="188" t="e">
        <f>(J227/B227*100)</f>
        <v>#DIV/0!</v>
      </c>
      <c r="K228" s="188"/>
      <c r="L228" s="36"/>
      <c r="M228" s="188" t="e">
        <f>(M227/B227*100)</f>
        <v>#DIV/0!</v>
      </c>
      <c r="N228" s="188"/>
      <c r="O228" s="36"/>
      <c r="P228" s="188" t="e">
        <f>(P227/B227*100)</f>
        <v>#DIV/0!</v>
      </c>
      <c r="Q228" s="188"/>
      <c r="R228" s="36"/>
      <c r="S228" s="188" t="e">
        <f>(S227/B227*100)</f>
        <v>#DIV/0!</v>
      </c>
      <c r="T228" s="188"/>
      <c r="U228" s="36"/>
      <c r="V228" s="188" t="e">
        <f>(V227/B227*100)</f>
        <v>#DIV/0!</v>
      </c>
      <c r="W228" s="188"/>
      <c r="X228" s="36"/>
      <c r="Y228" s="188" t="e">
        <f>(Y227/B227*100)</f>
        <v>#DIV/0!</v>
      </c>
      <c r="Z228" s="188"/>
      <c r="AA228" s="36"/>
      <c r="AB228" s="188" t="e">
        <f>(AB227/B227*100)</f>
        <v>#DIV/0!</v>
      </c>
      <c r="AC228" s="188"/>
      <c r="AD228" s="36"/>
      <c r="AE228" s="188" t="e">
        <f>(AE227/B227*100)</f>
        <v>#DIV/0!</v>
      </c>
      <c r="AF228" s="188"/>
      <c r="AG228" s="36"/>
      <c r="AH228" s="188" t="e">
        <f>(AH227/B227*100)</f>
        <v>#DIV/0!</v>
      </c>
      <c r="AI228" s="188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3" t="s">
        <v>42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X237" s="193"/>
      <c r="Y237" s="193"/>
      <c r="Z237" s="193"/>
      <c r="AA237" s="193"/>
      <c r="AB237" s="193"/>
      <c r="AC237" s="193"/>
      <c r="AD237" s="193"/>
      <c r="AE237" s="193"/>
      <c r="AF237" s="193"/>
      <c r="AG237" s="193"/>
      <c r="AH237" s="193"/>
      <c r="AI237" s="193"/>
    </row>
    <row r="238" spans="1:36" hidden="1" x14ac:dyDescent="0.2">
      <c r="A238" s="189" t="s">
        <v>56</v>
      </c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C238" s="189"/>
      <c r="AD238" s="189"/>
      <c r="AE238" s="189"/>
      <c r="AF238" s="189"/>
      <c r="AG238" s="189"/>
      <c r="AH238" s="189"/>
      <c r="AI238" s="189"/>
    </row>
    <row r="239" spans="1:36" hidden="1" x14ac:dyDescent="0.2">
      <c r="A239" s="195" t="s">
        <v>129</v>
      </c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/>
      <c r="AE239" s="195"/>
      <c r="AF239" s="195"/>
      <c r="AG239" s="195"/>
      <c r="AH239" s="195"/>
      <c r="AI239" s="195"/>
    </row>
    <row r="240" spans="1:36" hidden="1" x14ac:dyDescent="0.2">
      <c r="A240" s="189" t="s">
        <v>114</v>
      </c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7" t="s">
        <v>33</v>
      </c>
      <c r="B243" s="190" t="s">
        <v>0</v>
      </c>
      <c r="C243" s="190"/>
      <c r="D243" s="190" t="s">
        <v>12</v>
      </c>
      <c r="E243" s="190"/>
      <c r="F243" s="159"/>
      <c r="G243" s="190" t="s">
        <v>13</v>
      </c>
      <c r="H243" s="190"/>
      <c r="I243" s="159"/>
      <c r="J243" s="190" t="s">
        <v>14</v>
      </c>
      <c r="K243" s="190"/>
      <c r="L243" s="159"/>
      <c r="M243" s="190" t="s">
        <v>15</v>
      </c>
      <c r="N243" s="190"/>
      <c r="O243" s="159"/>
      <c r="P243" s="190" t="s">
        <v>27</v>
      </c>
      <c r="Q243" s="190"/>
      <c r="R243" s="159"/>
      <c r="S243" s="190" t="s">
        <v>35</v>
      </c>
      <c r="T243" s="190"/>
      <c r="U243" s="159"/>
      <c r="V243" s="190" t="s">
        <v>16</v>
      </c>
      <c r="W243" s="190"/>
      <c r="X243" s="159"/>
      <c r="Y243" s="190" t="s">
        <v>68</v>
      </c>
      <c r="Z243" s="190"/>
      <c r="AA243" s="159"/>
      <c r="AB243" s="190" t="s">
        <v>34</v>
      </c>
      <c r="AC243" s="190"/>
      <c r="AD243" s="159"/>
      <c r="AE243" s="190" t="s">
        <v>17</v>
      </c>
      <c r="AF243" s="190"/>
      <c r="AG243" s="159"/>
      <c r="AH243" s="190" t="s">
        <v>18</v>
      </c>
      <c r="AI243" s="190"/>
      <c r="AJ243" s="74"/>
    </row>
    <row r="244" spans="1:36" ht="29.25" hidden="1" customHeight="1" thickTop="1" thickBot="1" x14ac:dyDescent="0.25">
      <c r="A244" s="194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48">(D245+G245+J245+M245+P245+S245+V245+Y245+AB245+AE245+AH245)</f>
        <v>0</v>
      </c>
      <c r="C245" s="104">
        <f t="shared" ref="C245:C281" si="4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50">AH245+AI245</f>
        <v>0</v>
      </c>
    </row>
    <row r="246" spans="1:36" ht="15.95" hidden="1" customHeight="1" thickTop="1" thickBot="1" x14ac:dyDescent="0.25">
      <c r="A246" s="52" t="s">
        <v>123</v>
      </c>
      <c r="B246" s="104">
        <f t="shared" si="48"/>
        <v>0</v>
      </c>
      <c r="C246" s="104">
        <f t="shared" si="4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50"/>
        <v>0</v>
      </c>
    </row>
    <row r="247" spans="1:36" ht="15.95" hidden="1" customHeight="1" thickTop="1" thickBot="1" x14ac:dyDescent="0.25">
      <c r="A247" s="52" t="s">
        <v>100</v>
      </c>
      <c r="B247" s="104">
        <f t="shared" si="48"/>
        <v>0</v>
      </c>
      <c r="C247" s="104">
        <f t="shared" si="4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50"/>
        <v>0</v>
      </c>
    </row>
    <row r="248" spans="1:36" ht="15.95" hidden="1" customHeight="1" thickTop="1" thickBot="1" x14ac:dyDescent="0.25">
      <c r="A248" s="52" t="s">
        <v>97</v>
      </c>
      <c r="B248" s="104">
        <f t="shared" si="48"/>
        <v>0</v>
      </c>
      <c r="C248" s="104">
        <f t="shared" si="4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50"/>
        <v>0</v>
      </c>
    </row>
    <row r="249" spans="1:36" ht="15.95" hidden="1" customHeight="1" thickTop="1" thickBot="1" x14ac:dyDescent="0.25">
      <c r="A249" s="52" t="s">
        <v>92</v>
      </c>
      <c r="B249" s="104">
        <f t="shared" si="48"/>
        <v>0</v>
      </c>
      <c r="C249" s="104">
        <f t="shared" si="4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50"/>
        <v>0</v>
      </c>
    </row>
    <row r="250" spans="1:36" ht="15.95" hidden="1" customHeight="1" thickTop="1" thickBot="1" x14ac:dyDescent="0.25">
      <c r="A250" s="52" t="s">
        <v>89</v>
      </c>
      <c r="B250" s="104">
        <f t="shared" si="48"/>
        <v>0</v>
      </c>
      <c r="C250" s="104">
        <f t="shared" si="4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50"/>
        <v>0</v>
      </c>
    </row>
    <row r="251" spans="1:36" ht="15.95" hidden="1" customHeight="1" thickTop="1" thickBot="1" x14ac:dyDescent="0.25">
      <c r="A251" s="52" t="s">
        <v>94</v>
      </c>
      <c r="B251" s="104">
        <f t="shared" si="48"/>
        <v>0</v>
      </c>
      <c r="C251" s="104">
        <f t="shared" si="4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50"/>
        <v>0</v>
      </c>
    </row>
    <row r="252" spans="1:36" ht="15.95" hidden="1" customHeight="1" thickTop="1" thickBot="1" x14ac:dyDescent="0.25">
      <c r="A252" s="52" t="s">
        <v>90</v>
      </c>
      <c r="B252" s="104">
        <f t="shared" si="48"/>
        <v>0</v>
      </c>
      <c r="C252" s="104">
        <f t="shared" si="4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50"/>
        <v>0</v>
      </c>
    </row>
    <row r="253" spans="1:36" ht="15.95" hidden="1" customHeight="1" thickTop="1" thickBot="1" x14ac:dyDescent="0.25">
      <c r="A253" s="52" t="s">
        <v>78</v>
      </c>
      <c r="B253" s="104">
        <f t="shared" si="48"/>
        <v>0</v>
      </c>
      <c r="C253" s="104">
        <f t="shared" si="4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50"/>
        <v>0</v>
      </c>
    </row>
    <row r="254" spans="1:36" ht="15.95" hidden="1" customHeight="1" thickTop="1" thickBot="1" x14ac:dyDescent="0.25">
      <c r="A254" s="52" t="s">
        <v>96</v>
      </c>
      <c r="B254" s="104">
        <f t="shared" si="48"/>
        <v>0</v>
      </c>
      <c r="C254" s="104">
        <f t="shared" si="4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50"/>
        <v>0</v>
      </c>
    </row>
    <row r="255" spans="1:36" ht="15.95" hidden="1" customHeight="1" thickTop="1" thickBot="1" x14ac:dyDescent="0.25">
      <c r="A255" s="52" t="s">
        <v>99</v>
      </c>
      <c r="B255" s="104">
        <f t="shared" si="48"/>
        <v>0</v>
      </c>
      <c r="C255" s="104">
        <f t="shared" si="4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50"/>
        <v>0</v>
      </c>
    </row>
    <row r="256" spans="1:36" ht="15.95" hidden="1" customHeight="1" thickTop="1" thickBot="1" x14ac:dyDescent="0.25">
      <c r="A256" s="52" t="s">
        <v>83</v>
      </c>
      <c r="B256" s="104">
        <f t="shared" si="48"/>
        <v>0</v>
      </c>
      <c r="C256" s="104">
        <f t="shared" si="4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50"/>
        <v>0</v>
      </c>
    </row>
    <row r="257" spans="1:39" ht="15.95" hidden="1" customHeight="1" thickTop="1" thickBot="1" x14ac:dyDescent="0.25">
      <c r="A257" s="52" t="s">
        <v>85</v>
      </c>
      <c r="B257" s="104">
        <f t="shared" si="48"/>
        <v>0</v>
      </c>
      <c r="C257" s="104">
        <f t="shared" si="4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50"/>
        <v>0</v>
      </c>
    </row>
    <row r="258" spans="1:39" ht="15.95" hidden="1" customHeight="1" thickTop="1" thickBot="1" x14ac:dyDescent="0.25">
      <c r="A258" s="52" t="s">
        <v>81</v>
      </c>
      <c r="B258" s="104">
        <f t="shared" si="48"/>
        <v>0</v>
      </c>
      <c r="C258" s="104">
        <f t="shared" si="4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50"/>
        <v>0</v>
      </c>
    </row>
    <row r="259" spans="1:39" ht="15.95" hidden="1" customHeight="1" thickTop="1" thickBot="1" x14ac:dyDescent="0.25">
      <c r="A259" s="52" t="s">
        <v>80</v>
      </c>
      <c r="B259" s="104">
        <f t="shared" si="48"/>
        <v>0</v>
      </c>
      <c r="C259" s="104">
        <f t="shared" si="4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50"/>
        <v>0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48"/>
        <v>0</v>
      </c>
      <c r="C260" s="104">
        <f t="shared" si="4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50"/>
        <v>0</v>
      </c>
    </row>
    <row r="261" spans="1:39" ht="15.95" hidden="1" customHeight="1" thickTop="1" thickBot="1" x14ac:dyDescent="0.25">
      <c r="A261" s="52" t="s">
        <v>79</v>
      </c>
      <c r="B261" s="104">
        <f t="shared" si="48"/>
        <v>0</v>
      </c>
      <c r="C261" s="104">
        <f t="shared" si="4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50"/>
        <v>0</v>
      </c>
    </row>
    <row r="262" spans="1:39" ht="15.95" hidden="1" customHeight="1" thickTop="1" thickBot="1" x14ac:dyDescent="0.25">
      <c r="A262" s="52" t="s">
        <v>84</v>
      </c>
      <c r="B262" s="104">
        <f t="shared" si="48"/>
        <v>0</v>
      </c>
      <c r="C262" s="104">
        <f t="shared" si="4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5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48"/>
        <v>0</v>
      </c>
      <c r="C263" s="104">
        <f t="shared" si="4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5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48"/>
        <v>0</v>
      </c>
      <c r="C264" s="104">
        <f t="shared" si="4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5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48"/>
        <v>0</v>
      </c>
      <c r="C265" s="104">
        <f t="shared" si="4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50"/>
        <v>0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48"/>
        <v>0</v>
      </c>
      <c r="C266" s="104">
        <f t="shared" si="4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50"/>
        <v>0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48"/>
        <v>0</v>
      </c>
      <c r="C267" s="104">
        <f t="shared" si="4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5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48"/>
        <v>0</v>
      </c>
      <c r="C268" s="104">
        <f t="shared" si="4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50"/>
        <v>0</v>
      </c>
    </row>
    <row r="269" spans="1:39" ht="15.95" hidden="1" customHeight="1" thickTop="1" thickBot="1" x14ac:dyDescent="0.25">
      <c r="A269" s="52" t="s">
        <v>105</v>
      </c>
      <c r="B269" s="104">
        <f t="shared" si="48"/>
        <v>0</v>
      </c>
      <c r="C269" s="104">
        <f t="shared" si="4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50"/>
        <v>0</v>
      </c>
    </row>
    <row r="270" spans="1:39" ht="15.95" hidden="1" customHeight="1" thickTop="1" thickBot="1" x14ac:dyDescent="0.25">
      <c r="A270" s="52" t="s">
        <v>115</v>
      </c>
      <c r="B270" s="104">
        <f t="shared" si="48"/>
        <v>0</v>
      </c>
      <c r="C270" s="104">
        <f t="shared" si="4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50"/>
        <v>0</v>
      </c>
    </row>
    <row r="271" spans="1:39" ht="15.95" hidden="1" customHeight="1" thickTop="1" thickBot="1" x14ac:dyDescent="0.25">
      <c r="A271" s="52" t="s">
        <v>117</v>
      </c>
      <c r="B271" s="104">
        <f t="shared" si="48"/>
        <v>0</v>
      </c>
      <c r="C271" s="104">
        <f t="shared" si="4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50"/>
        <v>0</v>
      </c>
    </row>
    <row r="272" spans="1:39" ht="15.95" hidden="1" customHeight="1" thickTop="1" thickBot="1" x14ac:dyDescent="0.25">
      <c r="A272" s="52" t="s">
        <v>120</v>
      </c>
      <c r="B272" s="104">
        <f t="shared" si="48"/>
        <v>0</v>
      </c>
      <c r="C272" s="104">
        <f t="shared" si="4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50"/>
        <v>0</v>
      </c>
    </row>
    <row r="273" spans="1:36" ht="15.95" hidden="1" customHeight="1" thickTop="1" thickBot="1" x14ac:dyDescent="0.25">
      <c r="A273" s="52" t="s">
        <v>125</v>
      </c>
      <c r="B273" s="104">
        <f t="shared" si="48"/>
        <v>0</v>
      </c>
      <c r="C273" s="104">
        <f t="shared" si="4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50"/>
        <v>0</v>
      </c>
    </row>
    <row r="274" spans="1:36" ht="15.95" hidden="1" customHeight="1" thickTop="1" thickBot="1" x14ac:dyDescent="0.25">
      <c r="A274" s="52" t="s">
        <v>103</v>
      </c>
      <c r="B274" s="104">
        <f t="shared" si="48"/>
        <v>0</v>
      </c>
      <c r="C274" s="104">
        <f t="shared" si="4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50"/>
        <v>0</v>
      </c>
    </row>
    <row r="275" spans="1:36" ht="15.95" hidden="1" customHeight="1" thickTop="1" thickBot="1" x14ac:dyDescent="0.25">
      <c r="A275" s="51" t="s">
        <v>110</v>
      </c>
      <c r="B275" s="104">
        <f t="shared" si="48"/>
        <v>0</v>
      </c>
      <c r="C275" s="104">
        <f t="shared" si="4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50"/>
        <v>0</v>
      </c>
    </row>
    <row r="276" spans="1:36" ht="15.95" hidden="1" customHeight="1" thickTop="1" thickBot="1" x14ac:dyDescent="0.25">
      <c r="A276" s="52" t="s">
        <v>124</v>
      </c>
      <c r="B276" s="104">
        <f t="shared" si="48"/>
        <v>0</v>
      </c>
      <c r="C276" s="104">
        <f t="shared" si="4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50"/>
        <v>0</v>
      </c>
    </row>
    <row r="277" spans="1:36" ht="15.95" hidden="1" customHeight="1" thickTop="1" thickBot="1" x14ac:dyDescent="0.25">
      <c r="A277" s="52" t="s">
        <v>119</v>
      </c>
      <c r="B277" s="104">
        <f t="shared" si="48"/>
        <v>0</v>
      </c>
      <c r="C277" s="104">
        <f t="shared" si="4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50"/>
        <v>0</v>
      </c>
    </row>
    <row r="278" spans="1:36" ht="15.95" hidden="1" customHeight="1" thickTop="1" thickBot="1" x14ac:dyDescent="0.25">
      <c r="A278" s="52" t="s">
        <v>121</v>
      </c>
      <c r="B278" s="104">
        <f t="shared" si="48"/>
        <v>0</v>
      </c>
      <c r="C278" s="104">
        <f t="shared" si="4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50"/>
        <v>0</v>
      </c>
    </row>
    <row r="279" spans="1:36" ht="15.95" hidden="1" customHeight="1" thickTop="1" thickBot="1" x14ac:dyDescent="0.25">
      <c r="A279" s="52" t="s">
        <v>88</v>
      </c>
      <c r="B279" s="104">
        <f t="shared" si="48"/>
        <v>0</v>
      </c>
      <c r="C279" s="104">
        <f t="shared" si="4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50"/>
        <v>0</v>
      </c>
    </row>
    <row r="280" spans="1:36" ht="15.95" hidden="1" customHeight="1" thickTop="1" thickBot="1" x14ac:dyDescent="0.25">
      <c r="A280" s="52" t="s">
        <v>106</v>
      </c>
      <c r="B280" s="104">
        <f t="shared" si="48"/>
        <v>0</v>
      </c>
      <c r="C280" s="104">
        <f t="shared" si="4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50"/>
        <v>0</v>
      </c>
    </row>
    <row r="281" spans="1:36" ht="15.95" hidden="1" customHeight="1" thickTop="1" thickBot="1" x14ac:dyDescent="0.25">
      <c r="A281" s="52" t="s">
        <v>104</v>
      </c>
      <c r="B281" s="104">
        <f t="shared" si="48"/>
        <v>0</v>
      </c>
      <c r="C281" s="104">
        <f t="shared" si="4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50"/>
        <v>0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5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51">SUM(C245:C282)</f>
        <v>0</v>
      </c>
      <c r="D283" s="66">
        <f t="shared" si="51"/>
        <v>0</v>
      </c>
      <c r="E283" s="66">
        <f t="shared" si="51"/>
        <v>0</v>
      </c>
      <c r="F283" s="66">
        <f t="shared" si="51"/>
        <v>0</v>
      </c>
      <c r="G283" s="66">
        <f t="shared" si="51"/>
        <v>0</v>
      </c>
      <c r="H283" s="66">
        <f t="shared" si="51"/>
        <v>0</v>
      </c>
      <c r="I283" s="66">
        <f t="shared" si="51"/>
        <v>0</v>
      </c>
      <c r="J283" s="66">
        <f t="shared" si="51"/>
        <v>0</v>
      </c>
      <c r="K283" s="66">
        <f t="shared" si="51"/>
        <v>0</v>
      </c>
      <c r="L283" s="66">
        <f t="shared" si="51"/>
        <v>0</v>
      </c>
      <c r="M283" s="66">
        <f t="shared" si="51"/>
        <v>0</v>
      </c>
      <c r="N283" s="66">
        <f t="shared" si="51"/>
        <v>0</v>
      </c>
      <c r="O283" s="66">
        <f t="shared" si="51"/>
        <v>0</v>
      </c>
      <c r="P283" s="66">
        <f t="shared" si="51"/>
        <v>0</v>
      </c>
      <c r="Q283" s="66">
        <f t="shared" si="51"/>
        <v>0</v>
      </c>
      <c r="R283" s="66">
        <f t="shared" si="51"/>
        <v>0</v>
      </c>
      <c r="S283" s="66">
        <f t="shared" si="51"/>
        <v>0</v>
      </c>
      <c r="T283" s="66">
        <f t="shared" si="51"/>
        <v>0</v>
      </c>
      <c r="U283" s="66">
        <f t="shared" si="51"/>
        <v>0</v>
      </c>
      <c r="V283" s="66">
        <f t="shared" si="51"/>
        <v>0</v>
      </c>
      <c r="W283" s="66">
        <f t="shared" si="51"/>
        <v>0</v>
      </c>
      <c r="X283" s="66">
        <f t="shared" si="51"/>
        <v>0</v>
      </c>
      <c r="Y283" s="66">
        <f t="shared" si="51"/>
        <v>0</v>
      </c>
      <c r="Z283" s="66">
        <f t="shared" si="51"/>
        <v>0</v>
      </c>
      <c r="AA283" s="66">
        <f t="shared" si="51"/>
        <v>0</v>
      </c>
      <c r="AB283" s="66">
        <f t="shared" si="51"/>
        <v>0</v>
      </c>
      <c r="AC283" s="66">
        <f t="shared" si="51"/>
        <v>0</v>
      </c>
      <c r="AD283" s="66">
        <f t="shared" si="51"/>
        <v>0</v>
      </c>
      <c r="AE283" s="66">
        <f t="shared" si="51"/>
        <v>0</v>
      </c>
      <c r="AF283" s="66">
        <f t="shared" si="51"/>
        <v>0</v>
      </c>
      <c r="AG283" s="66">
        <f t="shared" si="51"/>
        <v>0</v>
      </c>
      <c r="AH283" s="66">
        <f t="shared" si="51"/>
        <v>0</v>
      </c>
      <c r="AI283" s="66">
        <f t="shared" si="51"/>
        <v>0</v>
      </c>
      <c r="AJ283" s="102">
        <f t="shared" si="5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88" t="e">
        <f>(C283/B286*100)</f>
        <v>#DIV/0!</v>
      </c>
      <c r="C285" s="188"/>
      <c r="D285" s="188" t="e">
        <f>(E283/D286*100)</f>
        <v>#DIV/0!</v>
      </c>
      <c r="E285" s="188"/>
      <c r="F285" s="36"/>
      <c r="G285" s="188" t="e">
        <f>(H283/G286*100)</f>
        <v>#DIV/0!</v>
      </c>
      <c r="H285" s="188"/>
      <c r="I285" s="36"/>
      <c r="J285" s="188" t="e">
        <f>(K283/J286*100)</f>
        <v>#DIV/0!</v>
      </c>
      <c r="K285" s="188"/>
      <c r="L285" s="36"/>
      <c r="M285" s="188" t="e">
        <f>(N283/M286*100)</f>
        <v>#DIV/0!</v>
      </c>
      <c r="N285" s="188"/>
      <c r="O285" s="36"/>
      <c r="P285" s="188" t="e">
        <f>(Q283/P286*100)</f>
        <v>#DIV/0!</v>
      </c>
      <c r="Q285" s="188"/>
      <c r="R285" s="36"/>
      <c r="S285" s="188" t="e">
        <f>(T283/S286*100)</f>
        <v>#DIV/0!</v>
      </c>
      <c r="T285" s="188"/>
      <c r="U285" s="36"/>
      <c r="V285" s="188" t="e">
        <f>(W283/V286*100)</f>
        <v>#DIV/0!</v>
      </c>
      <c r="W285" s="188"/>
      <c r="X285" s="36"/>
      <c r="Y285" s="188" t="e">
        <f>(Z283/Y286*100)</f>
        <v>#DIV/0!</v>
      </c>
      <c r="Z285" s="188"/>
      <c r="AA285" s="36"/>
      <c r="AB285" s="188" t="e">
        <f>(AC283/AB286*100)</f>
        <v>#DIV/0!</v>
      </c>
      <c r="AC285" s="188"/>
      <c r="AD285" s="36"/>
      <c r="AE285" s="188" t="e">
        <f>(AF283/AE286*100)</f>
        <v>#DIV/0!</v>
      </c>
      <c r="AF285" s="188"/>
      <c r="AG285" s="36"/>
      <c r="AH285" s="188" t="e">
        <f>(AI283/AH286*100)</f>
        <v>#DIV/0!</v>
      </c>
      <c r="AI285" s="188"/>
      <c r="AJ285" s="36"/>
    </row>
    <row r="286" spans="1:36" hidden="1" x14ac:dyDescent="0.2">
      <c r="A286" s="5" t="s">
        <v>39</v>
      </c>
      <c r="B286" s="192">
        <f>(B283+C283)</f>
        <v>0</v>
      </c>
      <c r="C286" s="191"/>
      <c r="D286" s="192">
        <f>(D283+E283)</f>
        <v>0</v>
      </c>
      <c r="E286" s="191"/>
      <c r="F286" s="37"/>
      <c r="G286" s="192">
        <f>(G283+H283)</f>
        <v>0</v>
      </c>
      <c r="H286" s="191"/>
      <c r="I286" s="37"/>
      <c r="J286" s="192">
        <f>(J283+K283)</f>
        <v>0</v>
      </c>
      <c r="K286" s="191"/>
      <c r="L286" s="37"/>
      <c r="M286" s="192">
        <f>(M283+N283)</f>
        <v>0</v>
      </c>
      <c r="N286" s="191"/>
      <c r="O286" s="37"/>
      <c r="P286" s="192">
        <f>(P283+Q283)</f>
        <v>0</v>
      </c>
      <c r="Q286" s="191"/>
      <c r="R286" s="37"/>
      <c r="S286" s="192">
        <f>(S283+T283)</f>
        <v>0</v>
      </c>
      <c r="T286" s="191"/>
      <c r="U286" s="37"/>
      <c r="V286" s="192">
        <f>(V283+W283)</f>
        <v>0</v>
      </c>
      <c r="W286" s="191"/>
      <c r="X286" s="37"/>
      <c r="Y286" s="192">
        <f>(Y283+Z283)</f>
        <v>0</v>
      </c>
      <c r="Z286" s="191"/>
      <c r="AA286" s="37"/>
      <c r="AB286" s="192">
        <f>(AB283+AC283)</f>
        <v>0</v>
      </c>
      <c r="AC286" s="191"/>
      <c r="AD286" s="37"/>
      <c r="AE286" s="192">
        <f>(AE283+AF283)</f>
        <v>0</v>
      </c>
      <c r="AF286" s="191"/>
      <c r="AG286" s="37"/>
      <c r="AH286" s="192">
        <f>(AH283+AI283)</f>
        <v>0</v>
      </c>
      <c r="AI286" s="191"/>
      <c r="AJ286" s="37"/>
    </row>
    <row r="287" spans="1:36" hidden="1" x14ac:dyDescent="0.2">
      <c r="A287" s="5" t="s">
        <v>40</v>
      </c>
      <c r="B287" s="188" t="e">
        <f>SUM(D287:AI287)</f>
        <v>#DIV/0!</v>
      </c>
      <c r="C287" s="191"/>
      <c r="D287" s="188" t="e">
        <f>(D286/B286*100)</f>
        <v>#DIV/0!</v>
      </c>
      <c r="E287" s="188"/>
      <c r="F287" s="36"/>
      <c r="G287" s="188" t="e">
        <f>(G286/B286*100)</f>
        <v>#DIV/0!</v>
      </c>
      <c r="H287" s="188"/>
      <c r="I287" s="36"/>
      <c r="J287" s="188" t="e">
        <f>(J286/B286*100)</f>
        <v>#DIV/0!</v>
      </c>
      <c r="K287" s="188"/>
      <c r="L287" s="36"/>
      <c r="M287" s="188" t="e">
        <f>(M286/B286*100)</f>
        <v>#DIV/0!</v>
      </c>
      <c r="N287" s="188"/>
      <c r="O287" s="36"/>
      <c r="P287" s="188" t="e">
        <f>(P286/B286*100)</f>
        <v>#DIV/0!</v>
      </c>
      <c r="Q287" s="188"/>
      <c r="R287" s="36"/>
      <c r="S287" s="188" t="e">
        <f>(S286/B286*100)</f>
        <v>#DIV/0!</v>
      </c>
      <c r="T287" s="188"/>
      <c r="U287" s="36"/>
      <c r="V287" s="188" t="e">
        <f>(V286/B286*100)</f>
        <v>#DIV/0!</v>
      </c>
      <c r="W287" s="188"/>
      <c r="X287" s="36"/>
      <c r="Y287" s="188" t="e">
        <f>(Y286/B286*100)</f>
        <v>#DIV/0!</v>
      </c>
      <c r="Z287" s="188"/>
      <c r="AA287" s="36"/>
      <c r="AB287" s="188" t="e">
        <f>(AB286/B286*100)</f>
        <v>#DIV/0!</v>
      </c>
      <c r="AC287" s="188"/>
      <c r="AD287" s="36"/>
      <c r="AE287" s="188" t="e">
        <f>(AE286/B286*100)</f>
        <v>#DIV/0!</v>
      </c>
      <c r="AF287" s="188"/>
      <c r="AG287" s="36"/>
      <c r="AH287" s="188" t="e">
        <f>(AH286/B286*100)</f>
        <v>#DIV/0!</v>
      </c>
      <c r="AI287" s="188"/>
      <c r="AJ287" s="36"/>
    </row>
    <row r="288" spans="1:36" hidden="1" x14ac:dyDescent="0.2">
      <c r="A288" s="112" t="s">
        <v>98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3" t="s">
        <v>42</v>
      </c>
      <c r="B294" s="193"/>
      <c r="C294" s="193"/>
      <c r="D294" s="193"/>
      <c r="E294" s="193"/>
      <c r="F294" s="193"/>
      <c r="G294" s="193"/>
      <c r="H294" s="193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  <c r="T294" s="193"/>
      <c r="U294" s="193"/>
      <c r="V294" s="193"/>
      <c r="W294" s="193"/>
      <c r="X294" s="193"/>
      <c r="Y294" s="193"/>
      <c r="Z294" s="193"/>
      <c r="AA294" s="193"/>
      <c r="AB294" s="193"/>
      <c r="AC294" s="193"/>
      <c r="AD294" s="193"/>
      <c r="AE294" s="193"/>
      <c r="AF294" s="193"/>
      <c r="AG294" s="193"/>
      <c r="AH294" s="193"/>
      <c r="AI294" s="193"/>
    </row>
    <row r="295" spans="1:36" hidden="1" x14ac:dyDescent="0.2">
      <c r="A295" s="189" t="s">
        <v>56</v>
      </c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</row>
    <row r="296" spans="1:36" hidden="1" x14ac:dyDescent="0.2">
      <c r="A296" s="196" t="s">
        <v>130</v>
      </c>
      <c r="B296" s="195"/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</row>
    <row r="297" spans="1:36" hidden="1" x14ac:dyDescent="0.2">
      <c r="A297" s="189" t="s">
        <v>114</v>
      </c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87" t="s">
        <v>33</v>
      </c>
      <c r="B300" s="190" t="s">
        <v>0</v>
      </c>
      <c r="C300" s="190"/>
      <c r="D300" s="190" t="s">
        <v>12</v>
      </c>
      <c r="E300" s="190"/>
      <c r="F300" s="159"/>
      <c r="G300" s="190" t="s">
        <v>13</v>
      </c>
      <c r="H300" s="190"/>
      <c r="I300" s="159"/>
      <c r="J300" s="190" t="s">
        <v>14</v>
      </c>
      <c r="K300" s="190"/>
      <c r="L300" s="159"/>
      <c r="M300" s="190" t="s">
        <v>15</v>
      </c>
      <c r="N300" s="190"/>
      <c r="O300" s="159"/>
      <c r="P300" s="190" t="s">
        <v>27</v>
      </c>
      <c r="Q300" s="190"/>
      <c r="R300" s="159"/>
      <c r="S300" s="190" t="s">
        <v>35</v>
      </c>
      <c r="T300" s="190"/>
      <c r="U300" s="159"/>
      <c r="V300" s="190" t="s">
        <v>16</v>
      </c>
      <c r="W300" s="190"/>
      <c r="X300" s="159"/>
      <c r="Y300" s="190" t="s">
        <v>68</v>
      </c>
      <c r="Z300" s="190"/>
      <c r="AA300" s="159"/>
      <c r="AB300" s="190" t="s">
        <v>34</v>
      </c>
      <c r="AC300" s="190"/>
      <c r="AD300" s="159"/>
      <c r="AE300" s="190" t="s">
        <v>17</v>
      </c>
      <c r="AF300" s="190"/>
      <c r="AG300" s="159"/>
      <c r="AH300" s="190" t="s">
        <v>18</v>
      </c>
      <c r="AI300" s="190"/>
      <c r="AJ300" s="74"/>
    </row>
    <row r="301" spans="1:36" ht="25.5" hidden="1" thickTop="1" thickBot="1" x14ac:dyDescent="0.25">
      <c r="A301" s="194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91</v>
      </c>
      <c r="B302" s="104">
        <f t="shared" ref="B302:B330" si="52">(D302+G302+J302+M302+P302+S302+V302+Y302+AB302+AE302+AH302)</f>
        <v>0</v>
      </c>
      <c r="C302" s="104">
        <f t="shared" ref="C302:C330" si="53">(E302+H302+K302+N302+Q302+T302+W302+Z302+AC302+AF302+AI302)</f>
        <v>0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9">
        <f t="shared" ref="AJ302:AJ339" si="54">AH302+AI302</f>
        <v>0</v>
      </c>
    </row>
    <row r="303" spans="1:36" ht="15.95" hidden="1" customHeight="1" thickTop="1" thickBot="1" x14ac:dyDescent="0.25">
      <c r="A303" s="52" t="s">
        <v>123</v>
      </c>
      <c r="B303" s="104">
        <f t="shared" si="52"/>
        <v>0</v>
      </c>
      <c r="C303" s="104">
        <f t="shared" si="53"/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si="54"/>
        <v>0</v>
      </c>
    </row>
    <row r="304" spans="1:36" ht="15.95" hidden="1" customHeight="1" thickTop="1" thickBot="1" x14ac:dyDescent="0.25">
      <c r="A304" s="52" t="s">
        <v>100</v>
      </c>
      <c r="B304" s="104">
        <f t="shared" si="52"/>
        <v>0</v>
      </c>
      <c r="C304" s="104">
        <f t="shared" si="53"/>
        <v>0</v>
      </c>
      <c r="D304" s="103"/>
      <c r="E304" s="103"/>
      <c r="F304" s="103"/>
      <c r="G304" s="103"/>
      <c r="H304" s="103"/>
      <c r="I304" s="103"/>
      <c r="J304" s="148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54"/>
        <v>0</v>
      </c>
    </row>
    <row r="305" spans="1:36" ht="15.95" hidden="1" customHeight="1" thickTop="1" thickBot="1" x14ac:dyDescent="0.25">
      <c r="A305" s="52" t="s">
        <v>97</v>
      </c>
      <c r="B305" s="104">
        <f t="shared" si="52"/>
        <v>0</v>
      </c>
      <c r="C305" s="104">
        <f t="shared" si="53"/>
        <v>0</v>
      </c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10"/>
      <c r="AC305" s="103"/>
      <c r="AD305" s="103"/>
      <c r="AE305" s="103"/>
      <c r="AF305" s="103"/>
      <c r="AG305" s="103"/>
      <c r="AH305" s="103"/>
      <c r="AI305" s="103"/>
      <c r="AJ305" s="109">
        <f t="shared" si="54"/>
        <v>0</v>
      </c>
    </row>
    <row r="306" spans="1:36" ht="15.95" hidden="1" customHeight="1" thickTop="1" thickBot="1" x14ac:dyDescent="0.25">
      <c r="A306" s="52" t="s">
        <v>92</v>
      </c>
      <c r="B306" s="104">
        <f t="shared" si="52"/>
        <v>0</v>
      </c>
      <c r="C306" s="104">
        <f t="shared" si="5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11"/>
      <c r="AJ306" s="109">
        <f t="shared" si="54"/>
        <v>0</v>
      </c>
    </row>
    <row r="307" spans="1:36" ht="15.95" hidden="1" customHeight="1" thickTop="1" thickBot="1" x14ac:dyDescent="0.25">
      <c r="A307" s="52" t="s">
        <v>89</v>
      </c>
      <c r="B307" s="104">
        <f t="shared" si="52"/>
        <v>0</v>
      </c>
      <c r="C307" s="104">
        <f t="shared" si="5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9">
        <f t="shared" si="54"/>
        <v>0</v>
      </c>
    </row>
    <row r="308" spans="1:36" ht="15.95" hidden="1" customHeight="1" thickTop="1" thickBot="1" x14ac:dyDescent="0.25">
      <c r="A308" s="52" t="s">
        <v>94</v>
      </c>
      <c r="B308" s="104">
        <f t="shared" si="52"/>
        <v>0</v>
      </c>
      <c r="C308" s="104">
        <f t="shared" si="5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54"/>
        <v>0</v>
      </c>
    </row>
    <row r="309" spans="1:36" ht="15.95" hidden="1" customHeight="1" thickTop="1" thickBot="1" x14ac:dyDescent="0.25">
      <c r="A309" s="52" t="s">
        <v>90</v>
      </c>
      <c r="B309" s="104">
        <f>(D309+G309+J309+M309+P309+S309+V309+Y309+AB309+AE309+AH309)</f>
        <v>0</v>
      </c>
      <c r="C309" s="104">
        <f t="shared" si="5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54"/>
        <v>0</v>
      </c>
    </row>
    <row r="310" spans="1:36" ht="15.95" hidden="1" customHeight="1" thickTop="1" thickBot="1" x14ac:dyDescent="0.25">
      <c r="A310" s="52" t="s">
        <v>78</v>
      </c>
      <c r="B310" s="104">
        <f t="shared" si="52"/>
        <v>0</v>
      </c>
      <c r="C310" s="104">
        <f t="shared" si="53"/>
        <v>0</v>
      </c>
      <c r="D310" s="103"/>
      <c r="E310" s="148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48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54"/>
        <v>0</v>
      </c>
    </row>
    <row r="311" spans="1:36" ht="15.95" hidden="1" customHeight="1" thickTop="1" thickBot="1" x14ac:dyDescent="0.25">
      <c r="A311" s="52" t="s">
        <v>96</v>
      </c>
      <c r="B311" s="104">
        <f t="shared" si="52"/>
        <v>0</v>
      </c>
      <c r="C311" s="104">
        <f t="shared" si="53"/>
        <v>0</v>
      </c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54"/>
        <v>0</v>
      </c>
    </row>
    <row r="312" spans="1:36" ht="15.95" hidden="1" customHeight="1" thickTop="1" thickBot="1" x14ac:dyDescent="0.25">
      <c r="A312" s="52" t="s">
        <v>99</v>
      </c>
      <c r="B312" s="104">
        <f t="shared" si="52"/>
        <v>0</v>
      </c>
      <c r="C312" s="104">
        <f t="shared" si="5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54"/>
        <v>0</v>
      </c>
    </row>
    <row r="313" spans="1:36" ht="15.95" hidden="1" customHeight="1" thickTop="1" thickBot="1" x14ac:dyDescent="0.25">
      <c r="A313" s="52" t="s">
        <v>83</v>
      </c>
      <c r="B313" s="104">
        <f t="shared" si="52"/>
        <v>0</v>
      </c>
      <c r="C313" s="104">
        <f t="shared" si="5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54"/>
        <v>0</v>
      </c>
    </row>
    <row r="314" spans="1:36" ht="15.95" hidden="1" customHeight="1" thickTop="1" thickBot="1" x14ac:dyDescent="0.25">
      <c r="A314" s="52" t="s">
        <v>85</v>
      </c>
      <c r="B314" s="104">
        <f t="shared" si="52"/>
        <v>0</v>
      </c>
      <c r="C314" s="104">
        <f t="shared" si="5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54"/>
        <v>0</v>
      </c>
    </row>
    <row r="315" spans="1:36" ht="15.95" hidden="1" customHeight="1" thickTop="1" thickBot="1" x14ac:dyDescent="0.25">
      <c r="A315" s="52" t="s">
        <v>81</v>
      </c>
      <c r="B315" s="104">
        <f t="shared" si="52"/>
        <v>0</v>
      </c>
      <c r="C315" s="104">
        <f t="shared" si="5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54"/>
        <v>0</v>
      </c>
    </row>
    <row r="316" spans="1:36" ht="15.95" hidden="1" customHeight="1" thickTop="1" thickBot="1" x14ac:dyDescent="0.25">
      <c r="A316" s="52" t="s">
        <v>80</v>
      </c>
      <c r="B316" s="104">
        <f t="shared" si="52"/>
        <v>0</v>
      </c>
      <c r="C316" s="104">
        <f t="shared" si="5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54"/>
        <v>0</v>
      </c>
    </row>
    <row r="317" spans="1:36" ht="15.95" hidden="1" customHeight="1" thickTop="1" thickBot="1" x14ac:dyDescent="0.25">
      <c r="A317" s="52" t="s">
        <v>108</v>
      </c>
      <c r="B317" s="104">
        <f t="shared" si="52"/>
        <v>0</v>
      </c>
      <c r="C317" s="104">
        <f t="shared" si="5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54"/>
        <v>0</v>
      </c>
    </row>
    <row r="318" spans="1:36" ht="15.95" hidden="1" customHeight="1" thickTop="1" thickBot="1" x14ac:dyDescent="0.25">
      <c r="A318" s="52" t="s">
        <v>79</v>
      </c>
      <c r="B318" s="104">
        <f t="shared" si="52"/>
        <v>0</v>
      </c>
      <c r="C318" s="104">
        <f t="shared" si="5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54"/>
        <v>0</v>
      </c>
    </row>
    <row r="319" spans="1:36" ht="15.95" hidden="1" customHeight="1" thickTop="1" thickBot="1" x14ac:dyDescent="0.25">
      <c r="A319" s="52" t="s">
        <v>84</v>
      </c>
      <c r="B319" s="104">
        <f t="shared" si="52"/>
        <v>0</v>
      </c>
      <c r="C319" s="104">
        <f t="shared" si="5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54"/>
        <v>0</v>
      </c>
    </row>
    <row r="320" spans="1:36" ht="15.95" hidden="1" customHeight="1" thickTop="1" thickBot="1" x14ac:dyDescent="0.25">
      <c r="A320" s="52" t="s">
        <v>101</v>
      </c>
      <c r="B320" s="104">
        <f t="shared" si="52"/>
        <v>0</v>
      </c>
      <c r="C320" s="104">
        <f t="shared" si="5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54"/>
        <v>0</v>
      </c>
    </row>
    <row r="321" spans="1:36" ht="15.95" hidden="1" customHeight="1" thickTop="1" thickBot="1" x14ac:dyDescent="0.25">
      <c r="A321" s="52" t="s">
        <v>93</v>
      </c>
      <c r="B321" s="104">
        <f t="shared" si="52"/>
        <v>0</v>
      </c>
      <c r="C321" s="104">
        <f t="shared" si="5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54"/>
        <v>0</v>
      </c>
    </row>
    <row r="322" spans="1:36" ht="15.95" hidden="1" customHeight="1" thickTop="1" thickBot="1" x14ac:dyDescent="0.25">
      <c r="A322" s="52" t="s">
        <v>102</v>
      </c>
      <c r="B322" s="104">
        <f t="shared" si="52"/>
        <v>0</v>
      </c>
      <c r="C322" s="104">
        <f t="shared" si="5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54"/>
        <v>0</v>
      </c>
    </row>
    <row r="323" spans="1:36" ht="15.95" hidden="1" customHeight="1" thickTop="1" thickBot="1" x14ac:dyDescent="0.25">
      <c r="A323" s="51" t="s">
        <v>116</v>
      </c>
      <c r="B323" s="104">
        <f t="shared" si="52"/>
        <v>0</v>
      </c>
      <c r="C323" s="104">
        <f t="shared" si="5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54"/>
        <v>0</v>
      </c>
    </row>
    <row r="324" spans="1:36" ht="15.95" hidden="1" customHeight="1" thickTop="1" thickBot="1" x14ac:dyDescent="0.25">
      <c r="A324" s="52" t="s">
        <v>107</v>
      </c>
      <c r="B324" s="104">
        <f t="shared" si="52"/>
        <v>0</v>
      </c>
      <c r="C324" s="104">
        <f t="shared" si="5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54"/>
        <v>0</v>
      </c>
    </row>
    <row r="325" spans="1:36" ht="15.95" hidden="1" customHeight="1" thickTop="1" thickBot="1" x14ac:dyDescent="0.25">
      <c r="A325" s="52" t="s">
        <v>82</v>
      </c>
      <c r="B325" s="104">
        <f t="shared" si="52"/>
        <v>0</v>
      </c>
      <c r="C325" s="104">
        <f t="shared" si="5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54"/>
        <v>0</v>
      </c>
    </row>
    <row r="326" spans="1:36" ht="15.95" hidden="1" customHeight="1" thickTop="1" thickBot="1" x14ac:dyDescent="0.25">
      <c r="A326" s="52" t="s">
        <v>105</v>
      </c>
      <c r="B326" s="104">
        <f t="shared" si="52"/>
        <v>0</v>
      </c>
      <c r="C326" s="104">
        <f t="shared" si="5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54"/>
        <v>0</v>
      </c>
    </row>
    <row r="327" spans="1:36" ht="15.95" hidden="1" customHeight="1" thickTop="1" thickBot="1" x14ac:dyDescent="0.25">
      <c r="A327" s="52" t="s">
        <v>115</v>
      </c>
      <c r="B327" s="104">
        <f t="shared" si="52"/>
        <v>0</v>
      </c>
      <c r="C327" s="104">
        <f t="shared" si="5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54"/>
        <v>0</v>
      </c>
    </row>
    <row r="328" spans="1:36" ht="15.95" hidden="1" customHeight="1" thickTop="1" thickBot="1" x14ac:dyDescent="0.25">
      <c r="A328" s="52" t="s">
        <v>117</v>
      </c>
      <c r="B328" s="104">
        <f t="shared" si="52"/>
        <v>0</v>
      </c>
      <c r="C328" s="104">
        <f t="shared" si="5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54"/>
        <v>0</v>
      </c>
    </row>
    <row r="329" spans="1:36" ht="15.95" hidden="1" customHeight="1" thickTop="1" thickBot="1" x14ac:dyDescent="0.25">
      <c r="A329" s="52" t="s">
        <v>120</v>
      </c>
      <c r="B329" s="104">
        <f t="shared" si="52"/>
        <v>0</v>
      </c>
      <c r="C329" s="104">
        <f t="shared" si="5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54"/>
        <v>0</v>
      </c>
    </row>
    <row r="330" spans="1:36" ht="15.95" hidden="1" customHeight="1" thickTop="1" thickBot="1" x14ac:dyDescent="0.25">
      <c r="A330" s="52" t="s">
        <v>125</v>
      </c>
      <c r="B330" s="104">
        <f t="shared" si="52"/>
        <v>0</v>
      </c>
      <c r="C330" s="104">
        <f t="shared" si="5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54"/>
        <v>0</v>
      </c>
    </row>
    <row r="331" spans="1:36" ht="15.95" hidden="1" customHeight="1" thickTop="1" thickBot="1" x14ac:dyDescent="0.25">
      <c r="A331" s="52" t="s">
        <v>103</v>
      </c>
      <c r="B331" s="104">
        <f t="shared" ref="B331:B338" si="55">(D331+G331+J331+M331+P331+S331+V331+Y331+AB331+AE331+AH331)</f>
        <v>0</v>
      </c>
      <c r="C331" s="104"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54"/>
        <v>0</v>
      </c>
    </row>
    <row r="332" spans="1:36" ht="15.95" hidden="1" customHeight="1" thickTop="1" thickBot="1" x14ac:dyDescent="0.25">
      <c r="A332" s="51" t="s">
        <v>110</v>
      </c>
      <c r="B332" s="104">
        <f>(D332+G332+J332+M332+P332+S332+V332+Y332+AB332+AE332+AH332)</f>
        <v>0</v>
      </c>
      <c r="C332" s="104">
        <f t="shared" ref="C332:C338" si="56">(E332+H332+K332+N332+Q332+T332+W332+Z332+AC332+AF332+AI332)</f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54"/>
        <v>0</v>
      </c>
    </row>
    <row r="333" spans="1:36" ht="15.95" hidden="1" customHeight="1" thickTop="1" thickBot="1" x14ac:dyDescent="0.25">
      <c r="A333" s="52" t="s">
        <v>124</v>
      </c>
      <c r="B333" s="104">
        <f t="shared" si="55"/>
        <v>0</v>
      </c>
      <c r="C333" s="104">
        <f t="shared" si="56"/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54"/>
        <v>0</v>
      </c>
    </row>
    <row r="334" spans="1:36" ht="15.95" hidden="1" customHeight="1" thickTop="1" thickBot="1" x14ac:dyDescent="0.25">
      <c r="A334" s="52" t="s">
        <v>119</v>
      </c>
      <c r="B334" s="104">
        <f t="shared" si="55"/>
        <v>0</v>
      </c>
      <c r="C334" s="104">
        <f t="shared" si="5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54"/>
        <v>0</v>
      </c>
    </row>
    <row r="335" spans="1:36" ht="15.95" hidden="1" customHeight="1" thickTop="1" thickBot="1" x14ac:dyDescent="0.25">
      <c r="A335" s="52" t="s">
        <v>121</v>
      </c>
      <c r="B335" s="104">
        <f t="shared" si="55"/>
        <v>0</v>
      </c>
      <c r="C335" s="104">
        <f t="shared" si="5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54"/>
        <v>0</v>
      </c>
    </row>
    <row r="336" spans="1:36" ht="15.95" hidden="1" customHeight="1" thickTop="1" thickBot="1" x14ac:dyDescent="0.25">
      <c r="A336" s="52" t="s">
        <v>88</v>
      </c>
      <c r="B336" s="104">
        <f t="shared" si="55"/>
        <v>0</v>
      </c>
      <c r="C336" s="104">
        <f t="shared" si="5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54"/>
        <v>0</v>
      </c>
    </row>
    <row r="337" spans="1:36" ht="15.95" hidden="1" customHeight="1" thickTop="1" thickBot="1" x14ac:dyDescent="0.25">
      <c r="A337" s="52" t="s">
        <v>106</v>
      </c>
      <c r="B337" s="104">
        <f t="shared" si="55"/>
        <v>0</v>
      </c>
      <c r="C337" s="104">
        <f t="shared" si="5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54"/>
        <v>0</v>
      </c>
    </row>
    <row r="338" spans="1:36" ht="15.95" hidden="1" customHeight="1" thickTop="1" thickBot="1" x14ac:dyDescent="0.25">
      <c r="A338" s="52" t="s">
        <v>104</v>
      </c>
      <c r="B338" s="104">
        <f t="shared" si="55"/>
        <v>0</v>
      </c>
      <c r="C338" s="104">
        <f t="shared" si="5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54"/>
        <v>0</v>
      </c>
    </row>
    <row r="339" spans="1:36" ht="15.95" hidden="1" customHeight="1" thickTop="1" thickBot="1" x14ac:dyDescent="0.25">
      <c r="A339" s="52" t="s">
        <v>111</v>
      </c>
      <c r="B339" s="104">
        <f>(D339+G339+J339+M339+P339+S339+V339+Y339+AB339+AE339+AH339)</f>
        <v>0</v>
      </c>
      <c r="C339" s="104">
        <f>(E339+H339+K339+N339+Q339+T339+W339+Z339+AC339+AF339+AI339)</f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54"/>
        <v>0</v>
      </c>
    </row>
    <row r="340" spans="1:36" ht="14.25" hidden="1" thickTop="1" thickBot="1" x14ac:dyDescent="0.25">
      <c r="A340" s="55" t="s">
        <v>19</v>
      </c>
      <c r="B340" s="66">
        <f>SUM(B302:B339)</f>
        <v>0</v>
      </c>
      <c r="C340" s="66">
        <f t="shared" ref="C340:AJ340" si="57">SUM(C302:C339)</f>
        <v>0</v>
      </c>
      <c r="D340" s="66">
        <f t="shared" si="57"/>
        <v>0</v>
      </c>
      <c r="E340" s="66">
        <f t="shared" si="57"/>
        <v>0</v>
      </c>
      <c r="F340" s="66">
        <f t="shared" si="57"/>
        <v>0</v>
      </c>
      <c r="G340" s="66">
        <f t="shared" si="57"/>
        <v>0</v>
      </c>
      <c r="H340" s="66">
        <f t="shared" si="57"/>
        <v>0</v>
      </c>
      <c r="I340" s="66">
        <f t="shared" si="57"/>
        <v>0</v>
      </c>
      <c r="J340" s="66">
        <f t="shared" si="57"/>
        <v>0</v>
      </c>
      <c r="K340" s="66">
        <f t="shared" si="57"/>
        <v>0</v>
      </c>
      <c r="L340" s="66">
        <f t="shared" si="57"/>
        <v>0</v>
      </c>
      <c r="M340" s="66">
        <f t="shared" si="57"/>
        <v>0</v>
      </c>
      <c r="N340" s="66">
        <f t="shared" si="57"/>
        <v>0</v>
      </c>
      <c r="O340" s="66">
        <f t="shared" si="57"/>
        <v>0</v>
      </c>
      <c r="P340" s="66">
        <f t="shared" si="57"/>
        <v>0</v>
      </c>
      <c r="Q340" s="66">
        <f t="shared" si="57"/>
        <v>0</v>
      </c>
      <c r="R340" s="66">
        <f t="shared" si="57"/>
        <v>0</v>
      </c>
      <c r="S340" s="66">
        <f t="shared" si="57"/>
        <v>0</v>
      </c>
      <c r="T340" s="66">
        <f t="shared" si="57"/>
        <v>0</v>
      </c>
      <c r="U340" s="66">
        <f t="shared" si="57"/>
        <v>0</v>
      </c>
      <c r="V340" s="66">
        <f t="shared" si="57"/>
        <v>0</v>
      </c>
      <c r="W340" s="66">
        <f t="shared" si="57"/>
        <v>0</v>
      </c>
      <c r="X340" s="66">
        <f t="shared" si="57"/>
        <v>0</v>
      </c>
      <c r="Y340" s="66">
        <f t="shared" si="57"/>
        <v>0</v>
      </c>
      <c r="Z340" s="66">
        <f t="shared" si="57"/>
        <v>0</v>
      </c>
      <c r="AA340" s="66">
        <f t="shared" si="57"/>
        <v>0</v>
      </c>
      <c r="AB340" s="66">
        <f t="shared" si="57"/>
        <v>0</v>
      </c>
      <c r="AC340" s="66">
        <f t="shared" si="57"/>
        <v>0</v>
      </c>
      <c r="AD340" s="66">
        <f t="shared" si="57"/>
        <v>0</v>
      </c>
      <c r="AE340" s="66">
        <f t="shared" si="57"/>
        <v>0</v>
      </c>
      <c r="AF340" s="66">
        <f t="shared" si="57"/>
        <v>0</v>
      </c>
      <c r="AG340" s="66">
        <f t="shared" si="57"/>
        <v>0</v>
      </c>
      <c r="AH340" s="66">
        <f t="shared" si="57"/>
        <v>0</v>
      </c>
      <c r="AI340" s="66">
        <f t="shared" si="57"/>
        <v>0</v>
      </c>
      <c r="AJ340" s="102">
        <f t="shared" si="57"/>
        <v>0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88" t="e">
        <f>(C340/B343*100)</f>
        <v>#DIV/0!</v>
      </c>
      <c r="C342" s="188"/>
      <c r="D342" s="188" t="e">
        <f>(E340/D343*100)</f>
        <v>#DIV/0!</v>
      </c>
      <c r="E342" s="188"/>
      <c r="F342" s="36"/>
      <c r="G342" s="188" t="e">
        <f>(H340/G343*100)</f>
        <v>#DIV/0!</v>
      </c>
      <c r="H342" s="188"/>
      <c r="I342" s="36"/>
      <c r="J342" s="188" t="e">
        <f>(K340/J343*100)</f>
        <v>#DIV/0!</v>
      </c>
      <c r="K342" s="188"/>
      <c r="L342" s="36"/>
      <c r="M342" s="188" t="e">
        <f>(N340/M343*100)</f>
        <v>#DIV/0!</v>
      </c>
      <c r="N342" s="188"/>
      <c r="O342" s="36"/>
      <c r="P342" s="188" t="e">
        <f>(Q340/P343*100)</f>
        <v>#DIV/0!</v>
      </c>
      <c r="Q342" s="188"/>
      <c r="R342" s="36"/>
      <c r="S342" s="188" t="e">
        <f>(T340/S343*100)</f>
        <v>#DIV/0!</v>
      </c>
      <c r="T342" s="188"/>
      <c r="U342" s="36"/>
      <c r="V342" s="188" t="e">
        <f>(W340/V343*100)</f>
        <v>#DIV/0!</v>
      </c>
      <c r="W342" s="188"/>
      <c r="X342" s="36"/>
      <c r="Y342" s="188" t="e">
        <f>(Z340/Y343*100)</f>
        <v>#DIV/0!</v>
      </c>
      <c r="Z342" s="188"/>
      <c r="AA342" s="36"/>
      <c r="AB342" s="188" t="e">
        <f>(AC340/AB343*100)</f>
        <v>#DIV/0!</v>
      </c>
      <c r="AC342" s="188"/>
      <c r="AD342" s="36"/>
      <c r="AE342" s="188" t="e">
        <f>(AF340/AE343*100)</f>
        <v>#DIV/0!</v>
      </c>
      <c r="AF342" s="188"/>
      <c r="AG342" s="36"/>
      <c r="AH342" s="188" t="e">
        <f>(AI340/AH343*100)</f>
        <v>#DIV/0!</v>
      </c>
      <c r="AI342" s="188"/>
      <c r="AJ342" s="36"/>
    </row>
    <row r="343" spans="1:36" hidden="1" x14ac:dyDescent="0.2">
      <c r="A343" s="5" t="s">
        <v>39</v>
      </c>
      <c r="B343" s="192">
        <f>(B340+C340)</f>
        <v>0</v>
      </c>
      <c r="C343" s="191"/>
      <c r="D343" s="192">
        <f>(D340+E340)</f>
        <v>0</v>
      </c>
      <c r="E343" s="191"/>
      <c r="F343" s="37"/>
      <c r="G343" s="192">
        <f>(G340+H340)</f>
        <v>0</v>
      </c>
      <c r="H343" s="191"/>
      <c r="I343" s="37"/>
      <c r="J343" s="192">
        <f>(J340+K340)</f>
        <v>0</v>
      </c>
      <c r="K343" s="191"/>
      <c r="L343" s="37"/>
      <c r="M343" s="192">
        <f>(M340+N340)</f>
        <v>0</v>
      </c>
      <c r="N343" s="191"/>
      <c r="O343" s="37"/>
      <c r="P343" s="192">
        <f>(P340+Q340)</f>
        <v>0</v>
      </c>
      <c r="Q343" s="191"/>
      <c r="R343" s="37"/>
      <c r="S343" s="192">
        <f>(S340+T340)</f>
        <v>0</v>
      </c>
      <c r="T343" s="191"/>
      <c r="U343" s="37"/>
      <c r="V343" s="192">
        <f>(V340+W340)</f>
        <v>0</v>
      </c>
      <c r="W343" s="191"/>
      <c r="X343" s="37"/>
      <c r="Y343" s="192">
        <f>(Y340+Z340)</f>
        <v>0</v>
      </c>
      <c r="Z343" s="191"/>
      <c r="AA343" s="37"/>
      <c r="AB343" s="192">
        <f>(AB340+AC340)</f>
        <v>0</v>
      </c>
      <c r="AC343" s="191"/>
      <c r="AD343" s="37"/>
      <c r="AE343" s="192">
        <f>(AE340+AF340)</f>
        <v>0</v>
      </c>
      <c r="AF343" s="191"/>
      <c r="AG343" s="37"/>
      <c r="AH343" s="192">
        <f>(AH340+AI340)</f>
        <v>0</v>
      </c>
      <c r="AI343" s="191"/>
      <c r="AJ343" s="37"/>
    </row>
    <row r="344" spans="1:36" hidden="1" x14ac:dyDescent="0.2">
      <c r="A344" s="5" t="s">
        <v>40</v>
      </c>
      <c r="B344" s="188" t="e">
        <f>SUM(D344:AI344)</f>
        <v>#DIV/0!</v>
      </c>
      <c r="C344" s="191"/>
      <c r="D344" s="188" t="e">
        <f>(D343/B343*100)</f>
        <v>#DIV/0!</v>
      </c>
      <c r="E344" s="188"/>
      <c r="F344" s="36"/>
      <c r="G344" s="188" t="e">
        <f>(G343/B343*100)</f>
        <v>#DIV/0!</v>
      </c>
      <c r="H344" s="188"/>
      <c r="I344" s="36"/>
      <c r="J344" s="188" t="e">
        <f>(J343/B343*100)</f>
        <v>#DIV/0!</v>
      </c>
      <c r="K344" s="188"/>
      <c r="L344" s="36"/>
      <c r="M344" s="188" t="e">
        <f>(M343/B343*100)</f>
        <v>#DIV/0!</v>
      </c>
      <c r="N344" s="188"/>
      <c r="O344" s="36"/>
      <c r="P344" s="188" t="e">
        <f>(P343/B343*100)</f>
        <v>#DIV/0!</v>
      </c>
      <c r="Q344" s="188"/>
      <c r="R344" s="36"/>
      <c r="S344" s="188" t="e">
        <f>(S343/B343*100)</f>
        <v>#DIV/0!</v>
      </c>
      <c r="T344" s="188"/>
      <c r="U344" s="36"/>
      <c r="V344" s="188" t="e">
        <f>(V343/B343*100)</f>
        <v>#DIV/0!</v>
      </c>
      <c r="W344" s="188"/>
      <c r="X344" s="36"/>
      <c r="Y344" s="188" t="e">
        <f>(Y343/B343*100)</f>
        <v>#DIV/0!</v>
      </c>
      <c r="Z344" s="188"/>
      <c r="AA344" s="36"/>
      <c r="AB344" s="188" t="e">
        <f>(AB343/B343*100)</f>
        <v>#DIV/0!</v>
      </c>
      <c r="AC344" s="188"/>
      <c r="AD344" s="36"/>
      <c r="AE344" s="188" t="e">
        <f>(AE343/B343*100)</f>
        <v>#DIV/0!</v>
      </c>
      <c r="AF344" s="188"/>
      <c r="AG344" s="36"/>
      <c r="AH344" s="188" t="e">
        <f>(AH343/B343*100)</f>
        <v>#DIV/0!</v>
      </c>
      <c r="AI344" s="188"/>
      <c r="AJ344" s="36"/>
    </row>
    <row r="345" spans="1:36" hidden="1" x14ac:dyDescent="0.2">
      <c r="A345" s="112" t="s">
        <v>98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3" t="s">
        <v>42</v>
      </c>
      <c r="B354" s="193"/>
      <c r="C354" s="193"/>
      <c r="D354" s="193"/>
      <c r="E354" s="193"/>
      <c r="F354" s="193"/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  <c r="V354" s="193"/>
      <c r="W354" s="193"/>
      <c r="X354" s="193"/>
      <c r="Y354" s="193"/>
      <c r="Z354" s="193"/>
      <c r="AA354" s="193"/>
      <c r="AB354" s="193"/>
      <c r="AC354" s="193"/>
      <c r="AD354" s="193"/>
      <c r="AE354" s="193"/>
      <c r="AF354" s="193"/>
      <c r="AG354" s="193"/>
      <c r="AH354" s="193"/>
      <c r="AI354" s="193"/>
    </row>
    <row r="355" spans="1:37" hidden="1" x14ac:dyDescent="0.2">
      <c r="A355" s="189" t="s">
        <v>56</v>
      </c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</row>
    <row r="356" spans="1:37" hidden="1" x14ac:dyDescent="0.2">
      <c r="A356" s="196" t="s">
        <v>131</v>
      </c>
      <c r="B356" s="195"/>
      <c r="C356" s="195"/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</row>
    <row r="357" spans="1:37" hidden="1" x14ac:dyDescent="0.2">
      <c r="A357" s="189" t="s">
        <v>114</v>
      </c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  <c r="AA357" s="189"/>
      <c r="AB357" s="189"/>
      <c r="AC357" s="189"/>
      <c r="AD357" s="189"/>
      <c r="AE357" s="189"/>
      <c r="AF357" s="189"/>
      <c r="AG357" s="189"/>
      <c r="AH357" s="189"/>
      <c r="AI357" s="189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87" t="s">
        <v>33</v>
      </c>
      <c r="B360" s="190" t="s">
        <v>0</v>
      </c>
      <c r="C360" s="190"/>
      <c r="D360" s="190" t="s">
        <v>12</v>
      </c>
      <c r="E360" s="190"/>
      <c r="F360" s="159"/>
      <c r="G360" s="190" t="s">
        <v>13</v>
      </c>
      <c r="H360" s="190"/>
      <c r="I360" s="159"/>
      <c r="J360" s="190" t="s">
        <v>14</v>
      </c>
      <c r="K360" s="190"/>
      <c r="L360" s="159"/>
      <c r="M360" s="190" t="s">
        <v>15</v>
      </c>
      <c r="N360" s="190"/>
      <c r="O360" s="159"/>
      <c r="P360" s="190" t="s">
        <v>27</v>
      </c>
      <c r="Q360" s="190"/>
      <c r="R360" s="159"/>
      <c r="S360" s="190" t="s">
        <v>35</v>
      </c>
      <c r="T360" s="190"/>
      <c r="U360" s="159"/>
      <c r="V360" s="190" t="s">
        <v>16</v>
      </c>
      <c r="W360" s="190"/>
      <c r="X360" s="159"/>
      <c r="Y360" s="190" t="s">
        <v>68</v>
      </c>
      <c r="Z360" s="190"/>
      <c r="AA360" s="159"/>
      <c r="AB360" s="190" t="s">
        <v>34</v>
      </c>
      <c r="AC360" s="190"/>
      <c r="AD360" s="159"/>
      <c r="AE360" s="190" t="s">
        <v>17</v>
      </c>
      <c r="AF360" s="190"/>
      <c r="AG360" s="159"/>
      <c r="AH360" s="190" t="s">
        <v>18</v>
      </c>
      <c r="AI360" s="190"/>
      <c r="AJ360" s="74"/>
    </row>
    <row r="361" spans="1:37" ht="26.25" hidden="1" customHeight="1" thickTop="1" thickBot="1" x14ac:dyDescent="0.25">
      <c r="A361" s="194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91</v>
      </c>
      <c r="B362" s="104">
        <f t="shared" ref="B362:B398" si="58">(D362+G362+J362+M362+P362+S362+V362+Y362+AB362+AE362+AH362)</f>
        <v>0</v>
      </c>
      <c r="C362" s="104">
        <f t="shared" ref="C362:C398" si="5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60">AH362+AI362</f>
        <v>0</v>
      </c>
    </row>
    <row r="363" spans="1:37" ht="15.95" hidden="1" customHeight="1" thickTop="1" thickBot="1" x14ac:dyDescent="0.25">
      <c r="A363" s="52" t="s">
        <v>123</v>
      </c>
      <c r="B363" s="104">
        <f t="shared" si="58"/>
        <v>0</v>
      </c>
      <c r="C363" s="104">
        <f t="shared" si="5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60"/>
        <v>0</v>
      </c>
    </row>
    <row r="364" spans="1:37" ht="15.95" hidden="1" customHeight="1" thickTop="1" thickBot="1" x14ac:dyDescent="0.25">
      <c r="A364" s="52" t="s">
        <v>100</v>
      </c>
      <c r="B364" s="104">
        <f t="shared" si="58"/>
        <v>0</v>
      </c>
      <c r="C364" s="104">
        <f t="shared" si="5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60"/>
        <v>0</v>
      </c>
    </row>
    <row r="365" spans="1:37" ht="15.95" hidden="1" customHeight="1" thickTop="1" thickBot="1" x14ac:dyDescent="0.25">
      <c r="A365" s="52" t="s">
        <v>97</v>
      </c>
      <c r="B365" s="104">
        <f t="shared" si="58"/>
        <v>0</v>
      </c>
      <c r="C365" s="104">
        <f t="shared" si="5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60"/>
        <v>0</v>
      </c>
    </row>
    <row r="366" spans="1:37" ht="15.95" hidden="1" customHeight="1" thickTop="1" thickBot="1" x14ac:dyDescent="0.25">
      <c r="A366" s="52" t="s">
        <v>92</v>
      </c>
      <c r="B366" s="104">
        <f t="shared" si="58"/>
        <v>0</v>
      </c>
      <c r="C366" s="104">
        <f t="shared" si="5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60"/>
        <v>0</v>
      </c>
      <c r="AK366" s="41"/>
    </row>
    <row r="367" spans="1:37" ht="15.95" hidden="1" customHeight="1" thickTop="1" thickBot="1" x14ac:dyDescent="0.25">
      <c r="A367" s="52" t="s">
        <v>89</v>
      </c>
      <c r="B367" s="104">
        <f t="shared" si="58"/>
        <v>0</v>
      </c>
      <c r="C367" s="104">
        <f t="shared" si="5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60"/>
        <v>0</v>
      </c>
    </row>
    <row r="368" spans="1:37" ht="15.95" hidden="1" customHeight="1" thickTop="1" thickBot="1" x14ac:dyDescent="0.25">
      <c r="A368" s="52" t="s">
        <v>94</v>
      </c>
      <c r="B368" s="104">
        <f t="shared" si="58"/>
        <v>0</v>
      </c>
      <c r="C368" s="104">
        <f t="shared" si="5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60"/>
        <v>0</v>
      </c>
    </row>
    <row r="369" spans="1:36" ht="15.95" hidden="1" customHeight="1" thickTop="1" thickBot="1" x14ac:dyDescent="0.25">
      <c r="A369" s="52" t="s">
        <v>90</v>
      </c>
      <c r="B369" s="104">
        <f t="shared" si="58"/>
        <v>0</v>
      </c>
      <c r="C369" s="104">
        <f t="shared" si="5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60"/>
        <v>0</v>
      </c>
    </row>
    <row r="370" spans="1:36" ht="15.95" hidden="1" customHeight="1" thickTop="1" thickBot="1" x14ac:dyDescent="0.25">
      <c r="A370" s="52" t="s">
        <v>78</v>
      </c>
      <c r="B370" s="104">
        <f t="shared" si="58"/>
        <v>0</v>
      </c>
      <c r="C370" s="104">
        <f t="shared" si="5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60"/>
        <v>0</v>
      </c>
    </row>
    <row r="371" spans="1:36" ht="15.95" hidden="1" customHeight="1" thickTop="1" thickBot="1" x14ac:dyDescent="0.25">
      <c r="A371" s="52" t="s">
        <v>96</v>
      </c>
      <c r="B371" s="104">
        <f t="shared" si="58"/>
        <v>0</v>
      </c>
      <c r="C371" s="104">
        <f t="shared" si="5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60"/>
        <v>0</v>
      </c>
    </row>
    <row r="372" spans="1:36" ht="15.95" hidden="1" customHeight="1" thickTop="1" thickBot="1" x14ac:dyDescent="0.25">
      <c r="A372" s="52" t="s">
        <v>99</v>
      </c>
      <c r="B372" s="104">
        <f t="shared" si="58"/>
        <v>0</v>
      </c>
      <c r="C372" s="104">
        <f t="shared" si="5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60"/>
        <v>0</v>
      </c>
    </row>
    <row r="373" spans="1:36" ht="15.95" hidden="1" customHeight="1" thickTop="1" thickBot="1" x14ac:dyDescent="0.25">
      <c r="A373" s="52" t="s">
        <v>83</v>
      </c>
      <c r="B373" s="104">
        <f t="shared" si="58"/>
        <v>0</v>
      </c>
      <c r="C373" s="104">
        <f t="shared" si="5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60"/>
        <v>0</v>
      </c>
    </row>
    <row r="374" spans="1:36" ht="15.95" hidden="1" customHeight="1" thickTop="1" thickBot="1" x14ac:dyDescent="0.25">
      <c r="A374" s="52" t="s">
        <v>85</v>
      </c>
      <c r="B374" s="104">
        <f t="shared" si="58"/>
        <v>0</v>
      </c>
      <c r="C374" s="104">
        <f t="shared" si="5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60"/>
        <v>0</v>
      </c>
    </row>
    <row r="375" spans="1:36" ht="15.95" hidden="1" customHeight="1" thickTop="1" thickBot="1" x14ac:dyDescent="0.25">
      <c r="A375" s="52" t="s">
        <v>81</v>
      </c>
      <c r="B375" s="104">
        <f t="shared" si="58"/>
        <v>0</v>
      </c>
      <c r="C375" s="104">
        <f t="shared" si="5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60"/>
        <v>0</v>
      </c>
    </row>
    <row r="376" spans="1:36" ht="15.95" hidden="1" customHeight="1" thickTop="1" thickBot="1" x14ac:dyDescent="0.25">
      <c r="A376" s="52" t="s">
        <v>80</v>
      </c>
      <c r="B376" s="104">
        <f t="shared" si="58"/>
        <v>0</v>
      </c>
      <c r="C376" s="104">
        <f t="shared" si="5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60"/>
        <v>0</v>
      </c>
    </row>
    <row r="377" spans="1:36" ht="15.95" hidden="1" customHeight="1" thickTop="1" thickBot="1" x14ac:dyDescent="0.25">
      <c r="A377" s="52" t="s">
        <v>108</v>
      </c>
      <c r="B377" s="104">
        <f t="shared" si="58"/>
        <v>0</v>
      </c>
      <c r="C377" s="104">
        <f t="shared" si="5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60"/>
        <v>0</v>
      </c>
    </row>
    <row r="378" spans="1:36" ht="15.95" hidden="1" customHeight="1" thickTop="1" thickBot="1" x14ac:dyDescent="0.25">
      <c r="A378" s="52" t="s">
        <v>79</v>
      </c>
      <c r="B378" s="104">
        <f t="shared" si="58"/>
        <v>0</v>
      </c>
      <c r="C378" s="104">
        <f t="shared" si="5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60"/>
        <v>0</v>
      </c>
    </row>
    <row r="379" spans="1:36" ht="15.95" hidden="1" customHeight="1" thickTop="1" thickBot="1" x14ac:dyDescent="0.25">
      <c r="A379" s="52" t="s">
        <v>84</v>
      </c>
      <c r="B379" s="104">
        <f t="shared" si="58"/>
        <v>0</v>
      </c>
      <c r="C379" s="104">
        <f t="shared" si="5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60"/>
        <v>0</v>
      </c>
    </row>
    <row r="380" spans="1:36" ht="15.95" hidden="1" customHeight="1" thickTop="1" thickBot="1" x14ac:dyDescent="0.25">
      <c r="A380" s="52" t="s">
        <v>101</v>
      </c>
      <c r="B380" s="104">
        <f t="shared" si="58"/>
        <v>0</v>
      </c>
      <c r="C380" s="104">
        <f t="shared" si="5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60"/>
        <v>0</v>
      </c>
    </row>
    <row r="381" spans="1:36" ht="15.95" hidden="1" customHeight="1" thickTop="1" thickBot="1" x14ac:dyDescent="0.25">
      <c r="A381" s="52" t="s">
        <v>93</v>
      </c>
      <c r="B381" s="104">
        <f t="shared" si="58"/>
        <v>0</v>
      </c>
      <c r="C381" s="104">
        <f t="shared" si="5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60"/>
        <v>0</v>
      </c>
    </row>
    <row r="382" spans="1:36" ht="15.95" hidden="1" customHeight="1" thickTop="1" thickBot="1" x14ac:dyDescent="0.25">
      <c r="A382" s="52" t="s">
        <v>102</v>
      </c>
      <c r="B382" s="104">
        <f t="shared" si="58"/>
        <v>0</v>
      </c>
      <c r="C382" s="104">
        <f t="shared" si="5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60"/>
        <v>0</v>
      </c>
    </row>
    <row r="383" spans="1:36" ht="15.95" hidden="1" customHeight="1" thickTop="1" thickBot="1" x14ac:dyDescent="0.25">
      <c r="A383" s="51" t="s">
        <v>116</v>
      </c>
      <c r="B383" s="104">
        <f t="shared" si="58"/>
        <v>0</v>
      </c>
      <c r="C383" s="104">
        <f t="shared" si="5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60"/>
        <v>0</v>
      </c>
    </row>
    <row r="384" spans="1:36" ht="15.95" hidden="1" customHeight="1" thickTop="1" thickBot="1" x14ac:dyDescent="0.25">
      <c r="A384" s="52" t="s">
        <v>107</v>
      </c>
      <c r="B384" s="104">
        <f t="shared" si="58"/>
        <v>0</v>
      </c>
      <c r="C384" s="104">
        <f t="shared" si="5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60"/>
        <v>0</v>
      </c>
    </row>
    <row r="385" spans="1:38" ht="15.95" hidden="1" customHeight="1" thickTop="1" thickBot="1" x14ac:dyDescent="0.25">
      <c r="A385" s="52" t="s">
        <v>82</v>
      </c>
      <c r="B385" s="104">
        <f t="shared" si="58"/>
        <v>0</v>
      </c>
      <c r="C385" s="104">
        <f t="shared" si="5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60"/>
        <v>0</v>
      </c>
    </row>
    <row r="386" spans="1:38" ht="15.95" hidden="1" customHeight="1" thickTop="1" thickBot="1" x14ac:dyDescent="0.25">
      <c r="A386" s="52" t="s">
        <v>105</v>
      </c>
      <c r="B386" s="104">
        <f t="shared" si="58"/>
        <v>0</v>
      </c>
      <c r="C386" s="104">
        <f t="shared" si="5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60"/>
        <v>0</v>
      </c>
    </row>
    <row r="387" spans="1:38" ht="15.95" hidden="1" customHeight="1" thickTop="1" thickBot="1" x14ac:dyDescent="0.25">
      <c r="A387" s="52" t="s">
        <v>115</v>
      </c>
      <c r="B387" s="104">
        <f t="shared" si="58"/>
        <v>0</v>
      </c>
      <c r="C387" s="104">
        <f t="shared" si="5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60"/>
        <v>0</v>
      </c>
    </row>
    <row r="388" spans="1:38" ht="15.95" hidden="1" customHeight="1" thickTop="1" thickBot="1" x14ac:dyDescent="0.25">
      <c r="A388" s="52" t="s">
        <v>117</v>
      </c>
      <c r="B388" s="104">
        <f t="shared" si="58"/>
        <v>0</v>
      </c>
      <c r="C388" s="104">
        <f t="shared" si="5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60"/>
        <v>0</v>
      </c>
    </row>
    <row r="389" spans="1:38" ht="15.95" hidden="1" customHeight="1" thickTop="1" thickBot="1" x14ac:dyDescent="0.25">
      <c r="A389" s="52" t="s">
        <v>120</v>
      </c>
      <c r="B389" s="104">
        <f t="shared" si="58"/>
        <v>0</v>
      </c>
      <c r="C389" s="104">
        <f t="shared" si="5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60"/>
        <v>0</v>
      </c>
    </row>
    <row r="390" spans="1:38" ht="15.95" hidden="1" customHeight="1" thickTop="1" thickBot="1" x14ac:dyDescent="0.25">
      <c r="A390" s="52" t="s">
        <v>125</v>
      </c>
      <c r="B390" s="104">
        <f t="shared" si="58"/>
        <v>0</v>
      </c>
      <c r="C390" s="104">
        <f t="shared" si="5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60"/>
        <v>0</v>
      </c>
    </row>
    <row r="391" spans="1:38" ht="15.95" hidden="1" customHeight="1" thickTop="1" thickBot="1" x14ac:dyDescent="0.25">
      <c r="A391" s="52" t="s">
        <v>103</v>
      </c>
      <c r="B391" s="104">
        <f t="shared" si="58"/>
        <v>0</v>
      </c>
      <c r="C391" s="104">
        <f t="shared" si="5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60"/>
        <v>0</v>
      </c>
    </row>
    <row r="392" spans="1:38" ht="15.95" hidden="1" customHeight="1" thickTop="1" thickBot="1" x14ac:dyDescent="0.25">
      <c r="A392" s="51" t="s">
        <v>110</v>
      </c>
      <c r="B392" s="104">
        <f t="shared" si="58"/>
        <v>0</v>
      </c>
      <c r="C392" s="104">
        <f t="shared" si="5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60"/>
        <v>0</v>
      </c>
    </row>
    <row r="393" spans="1:38" ht="15.95" hidden="1" customHeight="1" thickTop="1" thickBot="1" x14ac:dyDescent="0.25">
      <c r="A393" s="52" t="s">
        <v>124</v>
      </c>
      <c r="B393" s="104">
        <f t="shared" si="58"/>
        <v>0</v>
      </c>
      <c r="C393" s="104">
        <f t="shared" si="5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60"/>
        <v>0</v>
      </c>
    </row>
    <row r="394" spans="1:38" ht="15.95" hidden="1" customHeight="1" thickTop="1" thickBot="1" x14ac:dyDescent="0.25">
      <c r="A394" s="52" t="s">
        <v>119</v>
      </c>
      <c r="B394" s="104">
        <f t="shared" si="58"/>
        <v>0</v>
      </c>
      <c r="C394" s="104">
        <f t="shared" si="5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60"/>
        <v>0</v>
      </c>
      <c r="AK394" s="32"/>
      <c r="AL394" s="42"/>
    </row>
    <row r="395" spans="1:38" ht="15.95" hidden="1" customHeight="1" thickTop="1" thickBot="1" x14ac:dyDescent="0.25">
      <c r="A395" s="52" t="s">
        <v>121</v>
      </c>
      <c r="B395" s="104">
        <f t="shared" si="58"/>
        <v>0</v>
      </c>
      <c r="C395" s="104">
        <f t="shared" si="5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60"/>
        <v>0</v>
      </c>
    </row>
    <row r="396" spans="1:38" ht="15.95" hidden="1" customHeight="1" thickTop="1" thickBot="1" x14ac:dyDescent="0.25">
      <c r="A396" s="52" t="s">
        <v>88</v>
      </c>
      <c r="B396" s="104">
        <f t="shared" si="58"/>
        <v>0</v>
      </c>
      <c r="C396" s="104">
        <f t="shared" si="5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60"/>
        <v>0</v>
      </c>
    </row>
    <row r="397" spans="1:38" ht="15.95" hidden="1" customHeight="1" thickTop="1" thickBot="1" x14ac:dyDescent="0.25">
      <c r="A397" s="52" t="s">
        <v>106</v>
      </c>
      <c r="B397" s="104">
        <f t="shared" si="58"/>
        <v>0</v>
      </c>
      <c r="C397" s="104">
        <f t="shared" si="5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60"/>
        <v>0</v>
      </c>
    </row>
    <row r="398" spans="1:38" ht="15.95" hidden="1" customHeight="1" thickTop="1" thickBot="1" x14ac:dyDescent="0.25">
      <c r="A398" s="52" t="s">
        <v>104</v>
      </c>
      <c r="B398" s="104">
        <f t="shared" si="58"/>
        <v>0</v>
      </c>
      <c r="C398" s="104">
        <f t="shared" si="5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60"/>
        <v>0</v>
      </c>
    </row>
    <row r="399" spans="1:38" ht="15.95" hidden="1" customHeight="1" thickTop="1" thickBot="1" x14ac:dyDescent="0.25">
      <c r="A399" s="52" t="s">
        <v>111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6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0</v>
      </c>
      <c r="C400" s="66">
        <f t="shared" ref="C400:AJ400" si="61">SUM(C362:C399)</f>
        <v>0</v>
      </c>
      <c r="D400" s="66">
        <f t="shared" si="61"/>
        <v>0</v>
      </c>
      <c r="E400" s="66">
        <f t="shared" si="61"/>
        <v>0</v>
      </c>
      <c r="F400" s="66">
        <f t="shared" si="61"/>
        <v>0</v>
      </c>
      <c r="G400" s="66">
        <f t="shared" si="61"/>
        <v>0</v>
      </c>
      <c r="H400" s="66">
        <f t="shared" si="61"/>
        <v>0</v>
      </c>
      <c r="I400" s="66">
        <f t="shared" si="61"/>
        <v>0</v>
      </c>
      <c r="J400" s="66">
        <f t="shared" si="61"/>
        <v>0</v>
      </c>
      <c r="K400" s="66">
        <f t="shared" si="61"/>
        <v>0</v>
      </c>
      <c r="L400" s="66">
        <f t="shared" si="61"/>
        <v>0</v>
      </c>
      <c r="M400" s="66">
        <f t="shared" si="61"/>
        <v>0</v>
      </c>
      <c r="N400" s="66">
        <f t="shared" si="61"/>
        <v>0</v>
      </c>
      <c r="O400" s="66">
        <f t="shared" si="61"/>
        <v>0</v>
      </c>
      <c r="P400" s="66">
        <f t="shared" si="61"/>
        <v>0</v>
      </c>
      <c r="Q400" s="66">
        <f t="shared" si="61"/>
        <v>0</v>
      </c>
      <c r="R400" s="66">
        <f t="shared" si="61"/>
        <v>0</v>
      </c>
      <c r="S400" s="66">
        <f t="shared" si="61"/>
        <v>0</v>
      </c>
      <c r="T400" s="66">
        <f t="shared" si="61"/>
        <v>0</v>
      </c>
      <c r="U400" s="66">
        <f t="shared" si="61"/>
        <v>0</v>
      </c>
      <c r="V400" s="66">
        <f t="shared" si="61"/>
        <v>0</v>
      </c>
      <c r="W400" s="66">
        <f t="shared" si="61"/>
        <v>0</v>
      </c>
      <c r="X400" s="66">
        <f t="shared" si="61"/>
        <v>0</v>
      </c>
      <c r="Y400" s="66">
        <f t="shared" si="61"/>
        <v>0</v>
      </c>
      <c r="Z400" s="66">
        <f t="shared" si="61"/>
        <v>0</v>
      </c>
      <c r="AA400" s="66">
        <f t="shared" si="61"/>
        <v>0</v>
      </c>
      <c r="AB400" s="66">
        <f t="shared" si="61"/>
        <v>0</v>
      </c>
      <c r="AC400" s="66">
        <f t="shared" si="61"/>
        <v>0</v>
      </c>
      <c r="AD400" s="66">
        <f t="shared" si="61"/>
        <v>0</v>
      </c>
      <c r="AE400" s="66">
        <f t="shared" si="61"/>
        <v>0</v>
      </c>
      <c r="AF400" s="66">
        <f t="shared" si="61"/>
        <v>0</v>
      </c>
      <c r="AG400" s="66">
        <f t="shared" si="61"/>
        <v>0</v>
      </c>
      <c r="AH400" s="66">
        <f t="shared" si="61"/>
        <v>0</v>
      </c>
      <c r="AI400" s="66">
        <f t="shared" si="61"/>
        <v>0</v>
      </c>
      <c r="AJ400" s="102">
        <f t="shared" si="61"/>
        <v>0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88" t="e">
        <f>(C400/B403*100)</f>
        <v>#DIV/0!</v>
      </c>
      <c r="C402" s="188"/>
      <c r="D402" s="188" t="e">
        <f>(E400/D403*100)</f>
        <v>#DIV/0!</v>
      </c>
      <c r="E402" s="188"/>
      <c r="F402" s="36"/>
      <c r="G402" s="188" t="e">
        <f>(H400/G403*100)</f>
        <v>#DIV/0!</v>
      </c>
      <c r="H402" s="188"/>
      <c r="I402" s="36"/>
      <c r="J402" s="188" t="e">
        <f>(K400/J403*100)</f>
        <v>#DIV/0!</v>
      </c>
      <c r="K402" s="188"/>
      <c r="L402" s="36"/>
      <c r="M402" s="188" t="e">
        <f>(N400/M403*100)</f>
        <v>#DIV/0!</v>
      </c>
      <c r="N402" s="188"/>
      <c r="O402" s="36"/>
      <c r="P402" s="188" t="e">
        <f>(Q400/P403*100)</f>
        <v>#DIV/0!</v>
      </c>
      <c r="Q402" s="188"/>
      <c r="R402" s="36"/>
      <c r="S402" s="188" t="e">
        <f>(T400/S403*100)</f>
        <v>#DIV/0!</v>
      </c>
      <c r="T402" s="188"/>
      <c r="U402" s="36"/>
      <c r="V402" s="188" t="e">
        <f>(W400/V403*100)</f>
        <v>#DIV/0!</v>
      </c>
      <c r="W402" s="188"/>
      <c r="X402" s="36"/>
      <c r="Y402" s="188" t="e">
        <f>(Z400/Y403*100)</f>
        <v>#DIV/0!</v>
      </c>
      <c r="Z402" s="188"/>
      <c r="AA402" s="36"/>
      <c r="AB402" s="188" t="e">
        <f>(AC400/AB403*100)</f>
        <v>#DIV/0!</v>
      </c>
      <c r="AC402" s="188"/>
      <c r="AD402" s="36"/>
      <c r="AE402" s="188" t="e">
        <f>(AF400/AE403*100)</f>
        <v>#DIV/0!</v>
      </c>
      <c r="AF402" s="188"/>
      <c r="AG402" s="36"/>
      <c r="AH402" s="188" t="e">
        <f>(AI400/AH403*100)</f>
        <v>#DIV/0!</v>
      </c>
      <c r="AI402" s="188"/>
      <c r="AJ402" s="36"/>
    </row>
    <row r="403" spans="1:36" ht="15.95" hidden="1" customHeight="1" x14ac:dyDescent="0.2">
      <c r="A403" s="5" t="s">
        <v>39</v>
      </c>
      <c r="B403" s="192">
        <f>(B400+C400)</f>
        <v>0</v>
      </c>
      <c r="C403" s="191"/>
      <c r="D403" s="192">
        <f>(D400+E400)</f>
        <v>0</v>
      </c>
      <c r="E403" s="191"/>
      <c r="F403" s="37"/>
      <c r="G403" s="192">
        <f>(G400+H400)</f>
        <v>0</v>
      </c>
      <c r="H403" s="191"/>
      <c r="I403" s="37"/>
      <c r="J403" s="192">
        <f>(J400+K400)</f>
        <v>0</v>
      </c>
      <c r="K403" s="191"/>
      <c r="L403" s="37"/>
      <c r="M403" s="192">
        <f>(M400+N400)</f>
        <v>0</v>
      </c>
      <c r="N403" s="191"/>
      <c r="O403" s="37"/>
      <c r="P403" s="192">
        <f>(P400+Q400)</f>
        <v>0</v>
      </c>
      <c r="Q403" s="191"/>
      <c r="R403" s="37"/>
      <c r="S403" s="192">
        <f>(S400+T400)</f>
        <v>0</v>
      </c>
      <c r="T403" s="191"/>
      <c r="U403" s="37"/>
      <c r="V403" s="192">
        <f>(V400+W400)</f>
        <v>0</v>
      </c>
      <c r="W403" s="191"/>
      <c r="X403" s="37"/>
      <c r="Y403" s="192">
        <f>(Y400+Z400)</f>
        <v>0</v>
      </c>
      <c r="Z403" s="191"/>
      <c r="AA403" s="37"/>
      <c r="AB403" s="192">
        <f>(AB400+AC400)</f>
        <v>0</v>
      </c>
      <c r="AC403" s="191"/>
      <c r="AD403" s="37"/>
      <c r="AE403" s="192">
        <f>(AE400+AF400)</f>
        <v>0</v>
      </c>
      <c r="AF403" s="191"/>
      <c r="AG403" s="37"/>
      <c r="AH403" s="192">
        <f>(AH400+AI400)</f>
        <v>0</v>
      </c>
      <c r="AI403" s="191"/>
      <c r="AJ403" s="37"/>
    </row>
    <row r="404" spans="1:36" ht="15.95" hidden="1" customHeight="1" x14ac:dyDescent="0.2">
      <c r="A404" s="5" t="s">
        <v>40</v>
      </c>
      <c r="B404" s="188" t="e">
        <f>SUM(D404:AI404)</f>
        <v>#DIV/0!</v>
      </c>
      <c r="C404" s="191"/>
      <c r="D404" s="188" t="e">
        <f>(D403/B403*100)</f>
        <v>#DIV/0!</v>
      </c>
      <c r="E404" s="188"/>
      <c r="F404" s="36"/>
      <c r="G404" s="188" t="e">
        <f>(G403/B403*100)</f>
        <v>#DIV/0!</v>
      </c>
      <c r="H404" s="188"/>
      <c r="I404" s="36"/>
      <c r="J404" s="188" t="e">
        <f>(J403/B403*100)</f>
        <v>#DIV/0!</v>
      </c>
      <c r="K404" s="188"/>
      <c r="L404" s="36"/>
      <c r="M404" s="188" t="e">
        <f>(M403/B403*100)</f>
        <v>#DIV/0!</v>
      </c>
      <c r="N404" s="188"/>
      <c r="O404" s="36"/>
      <c r="P404" s="188" t="e">
        <f>(P403/B403*100)</f>
        <v>#DIV/0!</v>
      </c>
      <c r="Q404" s="188"/>
      <c r="R404" s="36"/>
      <c r="S404" s="188" t="e">
        <f>(S403/B403*100)</f>
        <v>#DIV/0!</v>
      </c>
      <c r="T404" s="188"/>
      <c r="U404" s="36"/>
      <c r="V404" s="188" t="e">
        <f>(V403/B403*100)</f>
        <v>#DIV/0!</v>
      </c>
      <c r="W404" s="188"/>
      <c r="X404" s="36"/>
      <c r="Y404" s="188" t="e">
        <f>(Y403/B403*100)</f>
        <v>#DIV/0!</v>
      </c>
      <c r="Z404" s="188"/>
      <c r="AA404" s="36"/>
      <c r="AB404" s="188" t="e">
        <f>(AB403/B403*100)</f>
        <v>#DIV/0!</v>
      </c>
      <c r="AC404" s="188"/>
      <c r="AD404" s="36"/>
      <c r="AE404" s="188" t="e">
        <f>(AE403/B403*100)</f>
        <v>#DIV/0!</v>
      </c>
      <c r="AF404" s="188"/>
      <c r="AG404" s="36"/>
      <c r="AH404" s="188" t="e">
        <f>(AH403/B403*100)</f>
        <v>#DIV/0!</v>
      </c>
      <c r="AI404" s="188"/>
      <c r="AJ404" s="36"/>
    </row>
    <row r="405" spans="1:36" ht="15.95" hidden="1" customHeight="1" x14ac:dyDescent="0.2">
      <c r="A405" s="112" t="s">
        <v>98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3" t="s">
        <v>42</v>
      </c>
      <c r="B411" s="193"/>
      <c r="C411" s="193"/>
      <c r="D411" s="193"/>
      <c r="E411" s="193"/>
      <c r="F411" s="193"/>
      <c r="G411" s="193"/>
      <c r="H411" s="193"/>
      <c r="I411" s="193"/>
      <c r="J411" s="193"/>
      <c r="K411" s="193"/>
      <c r="L411" s="193"/>
      <c r="M411" s="193"/>
      <c r="N411" s="193"/>
      <c r="O411" s="193"/>
      <c r="P411" s="193"/>
      <c r="Q411" s="193"/>
      <c r="R411" s="193"/>
      <c r="S411" s="193"/>
      <c r="T411" s="193"/>
      <c r="U411" s="193"/>
      <c r="V411" s="193"/>
      <c r="W411" s="193"/>
      <c r="X411" s="193"/>
      <c r="Y411" s="193"/>
      <c r="Z411" s="193"/>
      <c r="AA411" s="193"/>
      <c r="AB411" s="193"/>
      <c r="AC411" s="193"/>
      <c r="AD411" s="193"/>
      <c r="AE411" s="193"/>
      <c r="AF411" s="193"/>
      <c r="AG411" s="193"/>
      <c r="AH411" s="193"/>
      <c r="AI411" s="193"/>
    </row>
    <row r="412" spans="1:36" ht="15.95" hidden="1" customHeight="1" x14ac:dyDescent="0.2">
      <c r="A412" s="189" t="s">
        <v>56</v>
      </c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</row>
    <row r="413" spans="1:36" ht="15.95" hidden="1" customHeight="1" x14ac:dyDescent="0.2">
      <c r="A413" s="196" t="s">
        <v>132</v>
      </c>
      <c r="B413" s="195"/>
      <c r="C413" s="195"/>
      <c r="D413" s="195"/>
      <c r="E413" s="195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</row>
    <row r="414" spans="1:36" ht="15.95" hidden="1" customHeight="1" x14ac:dyDescent="0.2">
      <c r="A414" s="189" t="s">
        <v>114</v>
      </c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87" t="s">
        <v>33</v>
      </c>
      <c r="B417" s="190" t="s">
        <v>0</v>
      </c>
      <c r="C417" s="190"/>
      <c r="D417" s="190" t="s">
        <v>12</v>
      </c>
      <c r="E417" s="190"/>
      <c r="F417" s="159"/>
      <c r="G417" s="190" t="s">
        <v>13</v>
      </c>
      <c r="H417" s="190"/>
      <c r="I417" s="159"/>
      <c r="J417" s="190" t="s">
        <v>14</v>
      </c>
      <c r="K417" s="190"/>
      <c r="L417" s="159"/>
      <c r="M417" s="190" t="s">
        <v>15</v>
      </c>
      <c r="N417" s="190"/>
      <c r="O417" s="159"/>
      <c r="P417" s="190" t="s">
        <v>27</v>
      </c>
      <c r="Q417" s="190"/>
      <c r="R417" s="159"/>
      <c r="S417" s="190" t="s">
        <v>35</v>
      </c>
      <c r="T417" s="190"/>
      <c r="U417" s="159"/>
      <c r="V417" s="190" t="s">
        <v>16</v>
      </c>
      <c r="W417" s="190"/>
      <c r="X417" s="159"/>
      <c r="Y417" s="190" t="s">
        <v>68</v>
      </c>
      <c r="Z417" s="190"/>
      <c r="AA417" s="159"/>
      <c r="AB417" s="190" t="s">
        <v>34</v>
      </c>
      <c r="AC417" s="190"/>
      <c r="AD417" s="159"/>
      <c r="AE417" s="190" t="s">
        <v>17</v>
      </c>
      <c r="AF417" s="190"/>
      <c r="AG417" s="159"/>
      <c r="AH417" s="190" t="s">
        <v>18</v>
      </c>
      <c r="AI417" s="190"/>
      <c r="AJ417" s="74"/>
    </row>
    <row r="418" spans="1:36" ht="27.75" hidden="1" customHeight="1" thickTop="1" thickBot="1" x14ac:dyDescent="0.25">
      <c r="A418" s="194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91</v>
      </c>
      <c r="B419" s="104">
        <f t="shared" ref="B419:B455" si="62">(D419+G419+J419+M419+P419+S419+V419+Y419+AB419+AE419+AH419)</f>
        <v>0</v>
      </c>
      <c r="C419" s="104">
        <f t="shared" ref="C419:C455" si="6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64">AH419+AI419</f>
        <v>0</v>
      </c>
    </row>
    <row r="420" spans="1:36" ht="15.95" hidden="1" customHeight="1" thickTop="1" thickBot="1" x14ac:dyDescent="0.25">
      <c r="A420" s="52" t="s">
        <v>123</v>
      </c>
      <c r="B420" s="104">
        <f t="shared" si="62"/>
        <v>0</v>
      </c>
      <c r="C420" s="104">
        <f t="shared" si="6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64"/>
        <v>0</v>
      </c>
    </row>
    <row r="421" spans="1:36" ht="15.95" hidden="1" customHeight="1" thickTop="1" thickBot="1" x14ac:dyDescent="0.25">
      <c r="A421" s="52" t="s">
        <v>100</v>
      </c>
      <c r="B421" s="104">
        <f t="shared" si="62"/>
        <v>0</v>
      </c>
      <c r="C421" s="104">
        <f t="shared" si="6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64"/>
        <v>0</v>
      </c>
    </row>
    <row r="422" spans="1:36" ht="15.95" hidden="1" customHeight="1" thickTop="1" thickBot="1" x14ac:dyDescent="0.25">
      <c r="A422" s="52" t="s">
        <v>97</v>
      </c>
      <c r="B422" s="104">
        <f t="shared" si="62"/>
        <v>0</v>
      </c>
      <c r="C422" s="104">
        <f t="shared" si="6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64"/>
        <v>0</v>
      </c>
    </row>
    <row r="423" spans="1:36" ht="15.95" hidden="1" customHeight="1" thickTop="1" thickBot="1" x14ac:dyDescent="0.25">
      <c r="A423" s="52" t="s">
        <v>92</v>
      </c>
      <c r="B423" s="104">
        <f t="shared" si="62"/>
        <v>0</v>
      </c>
      <c r="C423" s="104">
        <f t="shared" si="6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64"/>
        <v>0</v>
      </c>
    </row>
    <row r="424" spans="1:36" ht="15.95" hidden="1" customHeight="1" thickTop="1" thickBot="1" x14ac:dyDescent="0.25">
      <c r="A424" s="52" t="s">
        <v>89</v>
      </c>
      <c r="B424" s="104">
        <f t="shared" si="62"/>
        <v>0</v>
      </c>
      <c r="C424" s="104">
        <f t="shared" si="6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64"/>
        <v>0</v>
      </c>
    </row>
    <row r="425" spans="1:36" ht="15.95" hidden="1" customHeight="1" thickTop="1" thickBot="1" x14ac:dyDescent="0.25">
      <c r="A425" s="52" t="s">
        <v>94</v>
      </c>
      <c r="B425" s="104">
        <f t="shared" si="62"/>
        <v>0</v>
      </c>
      <c r="C425" s="104">
        <f t="shared" si="6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64"/>
        <v>0</v>
      </c>
    </row>
    <row r="426" spans="1:36" ht="15.95" hidden="1" customHeight="1" thickTop="1" thickBot="1" x14ac:dyDescent="0.25">
      <c r="A426" s="52" t="s">
        <v>90</v>
      </c>
      <c r="B426" s="104">
        <f t="shared" si="62"/>
        <v>0</v>
      </c>
      <c r="C426" s="104">
        <f t="shared" si="6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64"/>
        <v>0</v>
      </c>
    </row>
    <row r="427" spans="1:36" ht="15.95" hidden="1" customHeight="1" thickTop="1" thickBot="1" x14ac:dyDescent="0.25">
      <c r="A427" s="52" t="s">
        <v>78</v>
      </c>
      <c r="B427" s="104">
        <f t="shared" si="62"/>
        <v>0</v>
      </c>
      <c r="C427" s="104">
        <f t="shared" si="6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64"/>
        <v>0</v>
      </c>
    </row>
    <row r="428" spans="1:36" ht="15.95" hidden="1" customHeight="1" thickTop="1" thickBot="1" x14ac:dyDescent="0.25">
      <c r="A428" s="52" t="s">
        <v>96</v>
      </c>
      <c r="B428" s="104">
        <f t="shared" si="62"/>
        <v>0</v>
      </c>
      <c r="C428" s="104">
        <f t="shared" si="6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64"/>
        <v>0</v>
      </c>
    </row>
    <row r="429" spans="1:36" ht="15.95" hidden="1" customHeight="1" thickTop="1" thickBot="1" x14ac:dyDescent="0.25">
      <c r="A429" s="52" t="s">
        <v>99</v>
      </c>
      <c r="B429" s="104">
        <f t="shared" si="62"/>
        <v>0</v>
      </c>
      <c r="C429" s="104">
        <f t="shared" si="6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64"/>
        <v>0</v>
      </c>
    </row>
    <row r="430" spans="1:36" ht="15.95" hidden="1" customHeight="1" thickTop="1" thickBot="1" x14ac:dyDescent="0.25">
      <c r="A430" s="52" t="s">
        <v>83</v>
      </c>
      <c r="B430" s="104">
        <f t="shared" si="62"/>
        <v>0</v>
      </c>
      <c r="C430" s="104">
        <f t="shared" si="6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64"/>
        <v>0</v>
      </c>
    </row>
    <row r="431" spans="1:36" ht="15.95" hidden="1" customHeight="1" thickTop="1" thickBot="1" x14ac:dyDescent="0.25">
      <c r="A431" s="52" t="s">
        <v>85</v>
      </c>
      <c r="B431" s="104">
        <f t="shared" si="62"/>
        <v>0</v>
      </c>
      <c r="C431" s="104">
        <f t="shared" si="6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64"/>
        <v>0</v>
      </c>
    </row>
    <row r="432" spans="1:36" ht="15.95" hidden="1" customHeight="1" thickTop="1" thickBot="1" x14ac:dyDescent="0.25">
      <c r="A432" s="52" t="s">
        <v>81</v>
      </c>
      <c r="B432" s="104">
        <f t="shared" si="62"/>
        <v>0</v>
      </c>
      <c r="C432" s="104">
        <f t="shared" si="6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64"/>
        <v>0</v>
      </c>
    </row>
    <row r="433" spans="1:36" ht="15.95" hidden="1" customHeight="1" thickTop="1" thickBot="1" x14ac:dyDescent="0.25">
      <c r="A433" s="52" t="s">
        <v>80</v>
      </c>
      <c r="B433" s="104">
        <f t="shared" si="62"/>
        <v>0</v>
      </c>
      <c r="C433" s="104">
        <f t="shared" si="6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64"/>
        <v>0</v>
      </c>
    </row>
    <row r="434" spans="1:36" ht="15.95" hidden="1" customHeight="1" thickTop="1" thickBot="1" x14ac:dyDescent="0.25">
      <c r="A434" s="52" t="s">
        <v>108</v>
      </c>
      <c r="B434" s="104">
        <f t="shared" si="62"/>
        <v>0</v>
      </c>
      <c r="C434" s="104">
        <f t="shared" si="6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64"/>
        <v>0</v>
      </c>
    </row>
    <row r="435" spans="1:36" ht="15.95" hidden="1" customHeight="1" thickTop="1" thickBot="1" x14ac:dyDescent="0.25">
      <c r="A435" s="52" t="s">
        <v>79</v>
      </c>
      <c r="B435" s="104">
        <f t="shared" si="62"/>
        <v>0</v>
      </c>
      <c r="C435" s="104">
        <f t="shared" si="6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64"/>
        <v>0</v>
      </c>
    </row>
    <row r="436" spans="1:36" ht="15.95" hidden="1" customHeight="1" thickTop="1" thickBot="1" x14ac:dyDescent="0.25">
      <c r="A436" s="52" t="s">
        <v>84</v>
      </c>
      <c r="B436" s="104">
        <f t="shared" si="62"/>
        <v>0</v>
      </c>
      <c r="C436" s="104">
        <f t="shared" si="6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64"/>
        <v>0</v>
      </c>
    </row>
    <row r="437" spans="1:36" ht="15.95" hidden="1" customHeight="1" thickTop="1" thickBot="1" x14ac:dyDescent="0.25">
      <c r="A437" s="52" t="s">
        <v>101</v>
      </c>
      <c r="B437" s="104">
        <f t="shared" si="62"/>
        <v>0</v>
      </c>
      <c r="C437" s="104">
        <f t="shared" si="6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64"/>
        <v>0</v>
      </c>
    </row>
    <row r="438" spans="1:36" ht="15.95" hidden="1" customHeight="1" thickTop="1" thickBot="1" x14ac:dyDescent="0.25">
      <c r="A438" s="52" t="s">
        <v>93</v>
      </c>
      <c r="B438" s="104">
        <f t="shared" si="62"/>
        <v>0</v>
      </c>
      <c r="C438" s="104">
        <f t="shared" si="6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64"/>
        <v>0</v>
      </c>
    </row>
    <row r="439" spans="1:36" ht="15.95" hidden="1" customHeight="1" thickTop="1" thickBot="1" x14ac:dyDescent="0.25">
      <c r="A439" s="52" t="s">
        <v>102</v>
      </c>
      <c r="B439" s="104">
        <f t="shared" si="62"/>
        <v>0</v>
      </c>
      <c r="C439" s="104">
        <f t="shared" si="6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64"/>
        <v>0</v>
      </c>
    </row>
    <row r="440" spans="1:36" ht="15.95" hidden="1" customHeight="1" thickTop="1" thickBot="1" x14ac:dyDescent="0.25">
      <c r="A440" s="51" t="s">
        <v>116</v>
      </c>
      <c r="B440" s="104">
        <f t="shared" si="62"/>
        <v>0</v>
      </c>
      <c r="C440" s="104">
        <f t="shared" si="6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64"/>
        <v>0</v>
      </c>
    </row>
    <row r="441" spans="1:36" ht="15.95" hidden="1" customHeight="1" thickTop="1" thickBot="1" x14ac:dyDescent="0.25">
      <c r="A441" s="52" t="s">
        <v>107</v>
      </c>
      <c r="B441" s="104">
        <f t="shared" si="62"/>
        <v>0</v>
      </c>
      <c r="C441" s="104">
        <f t="shared" si="6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64"/>
        <v>0</v>
      </c>
    </row>
    <row r="442" spans="1:36" ht="15.95" hidden="1" customHeight="1" thickTop="1" thickBot="1" x14ac:dyDescent="0.25">
      <c r="A442" s="52" t="s">
        <v>82</v>
      </c>
      <c r="B442" s="104">
        <f t="shared" si="62"/>
        <v>0</v>
      </c>
      <c r="C442" s="104">
        <f t="shared" si="6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64"/>
        <v>0</v>
      </c>
    </row>
    <row r="443" spans="1:36" ht="15.95" hidden="1" customHeight="1" thickTop="1" thickBot="1" x14ac:dyDescent="0.25">
      <c r="A443" s="52" t="s">
        <v>105</v>
      </c>
      <c r="B443" s="104">
        <f t="shared" si="62"/>
        <v>0</v>
      </c>
      <c r="C443" s="104">
        <f t="shared" si="6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64"/>
        <v>0</v>
      </c>
    </row>
    <row r="444" spans="1:36" ht="15.95" hidden="1" customHeight="1" thickTop="1" thickBot="1" x14ac:dyDescent="0.25">
      <c r="A444" s="52" t="s">
        <v>115</v>
      </c>
      <c r="B444" s="104">
        <f t="shared" si="62"/>
        <v>0</v>
      </c>
      <c r="C444" s="104">
        <f t="shared" si="6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64"/>
        <v>0</v>
      </c>
    </row>
    <row r="445" spans="1:36" ht="15.95" hidden="1" customHeight="1" thickTop="1" thickBot="1" x14ac:dyDescent="0.25">
      <c r="A445" s="52" t="s">
        <v>117</v>
      </c>
      <c r="B445" s="104">
        <f t="shared" si="62"/>
        <v>0</v>
      </c>
      <c r="C445" s="104">
        <f t="shared" si="6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64"/>
        <v>0</v>
      </c>
    </row>
    <row r="446" spans="1:36" ht="15.95" hidden="1" customHeight="1" thickTop="1" thickBot="1" x14ac:dyDescent="0.25">
      <c r="A446" s="52" t="s">
        <v>120</v>
      </c>
      <c r="B446" s="104">
        <f t="shared" si="62"/>
        <v>0</v>
      </c>
      <c r="C446" s="104">
        <f t="shared" si="6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64"/>
        <v>0</v>
      </c>
    </row>
    <row r="447" spans="1:36" ht="15.95" hidden="1" customHeight="1" thickTop="1" thickBot="1" x14ac:dyDescent="0.25">
      <c r="A447" s="52" t="s">
        <v>125</v>
      </c>
      <c r="B447" s="104">
        <f t="shared" si="62"/>
        <v>0</v>
      </c>
      <c r="C447" s="104">
        <f t="shared" si="6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64"/>
        <v>0</v>
      </c>
    </row>
    <row r="448" spans="1:36" ht="15.95" hidden="1" customHeight="1" thickTop="1" thickBot="1" x14ac:dyDescent="0.25">
      <c r="A448" s="52" t="s">
        <v>103</v>
      </c>
      <c r="B448" s="104">
        <f t="shared" si="62"/>
        <v>0</v>
      </c>
      <c r="C448" s="104">
        <f t="shared" si="6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64"/>
        <v>0</v>
      </c>
    </row>
    <row r="449" spans="1:36" ht="15.95" hidden="1" customHeight="1" thickTop="1" thickBot="1" x14ac:dyDescent="0.25">
      <c r="A449" s="51" t="s">
        <v>110</v>
      </c>
      <c r="B449" s="104">
        <f t="shared" si="62"/>
        <v>0</v>
      </c>
      <c r="C449" s="104">
        <f t="shared" si="6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64"/>
        <v>0</v>
      </c>
    </row>
    <row r="450" spans="1:36" ht="15.95" hidden="1" customHeight="1" thickTop="1" thickBot="1" x14ac:dyDescent="0.25">
      <c r="A450" s="52" t="s">
        <v>124</v>
      </c>
      <c r="B450" s="104">
        <f t="shared" si="62"/>
        <v>0</v>
      </c>
      <c r="C450" s="104">
        <f t="shared" si="6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64"/>
        <v>0</v>
      </c>
    </row>
    <row r="451" spans="1:36" ht="15.95" hidden="1" customHeight="1" thickTop="1" thickBot="1" x14ac:dyDescent="0.25">
      <c r="A451" s="52" t="s">
        <v>119</v>
      </c>
      <c r="B451" s="104">
        <f t="shared" si="62"/>
        <v>0</v>
      </c>
      <c r="C451" s="104">
        <f t="shared" si="6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64"/>
        <v>0</v>
      </c>
    </row>
    <row r="452" spans="1:36" ht="15.95" hidden="1" customHeight="1" thickTop="1" thickBot="1" x14ac:dyDescent="0.25">
      <c r="A452" s="52" t="s">
        <v>121</v>
      </c>
      <c r="B452" s="104">
        <f t="shared" si="62"/>
        <v>0</v>
      </c>
      <c r="C452" s="104">
        <f t="shared" si="6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64"/>
        <v>0</v>
      </c>
    </row>
    <row r="453" spans="1:36" ht="15.95" hidden="1" customHeight="1" thickTop="1" thickBot="1" x14ac:dyDescent="0.25">
      <c r="A453" s="52" t="s">
        <v>88</v>
      </c>
      <c r="B453" s="104">
        <f t="shared" si="62"/>
        <v>0</v>
      </c>
      <c r="C453" s="104">
        <f t="shared" si="6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64"/>
        <v>0</v>
      </c>
    </row>
    <row r="454" spans="1:36" ht="15.95" hidden="1" customHeight="1" thickTop="1" thickBot="1" x14ac:dyDescent="0.25">
      <c r="A454" s="52" t="s">
        <v>106</v>
      </c>
      <c r="B454" s="104">
        <f t="shared" si="62"/>
        <v>0</v>
      </c>
      <c r="C454" s="104">
        <f t="shared" si="6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64"/>
        <v>0</v>
      </c>
    </row>
    <row r="455" spans="1:36" ht="15.95" hidden="1" customHeight="1" thickTop="1" thickBot="1" x14ac:dyDescent="0.25">
      <c r="A455" s="52" t="s">
        <v>104</v>
      </c>
      <c r="B455" s="104">
        <f t="shared" si="62"/>
        <v>0</v>
      </c>
      <c r="C455" s="104">
        <f t="shared" si="6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64"/>
        <v>0</v>
      </c>
    </row>
    <row r="456" spans="1:36" ht="15.95" hidden="1" customHeight="1" thickTop="1" thickBot="1" x14ac:dyDescent="0.25">
      <c r="A456" s="52" t="s">
        <v>111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6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65">SUM(C419:C456)</f>
        <v>0</v>
      </c>
      <c r="D457" s="66">
        <f t="shared" si="65"/>
        <v>0</v>
      </c>
      <c r="E457" s="66">
        <f t="shared" si="65"/>
        <v>0</v>
      </c>
      <c r="F457" s="66">
        <f t="shared" si="65"/>
        <v>0</v>
      </c>
      <c r="G457" s="66">
        <f t="shared" si="65"/>
        <v>0</v>
      </c>
      <c r="H457" s="66">
        <f t="shared" si="65"/>
        <v>0</v>
      </c>
      <c r="I457" s="66">
        <f t="shared" si="65"/>
        <v>0</v>
      </c>
      <c r="J457" s="66">
        <f t="shared" si="65"/>
        <v>0</v>
      </c>
      <c r="K457" s="66">
        <f t="shared" si="65"/>
        <v>0</v>
      </c>
      <c r="L457" s="66">
        <f t="shared" si="65"/>
        <v>0</v>
      </c>
      <c r="M457" s="66">
        <f t="shared" si="65"/>
        <v>0</v>
      </c>
      <c r="N457" s="66">
        <f t="shared" si="65"/>
        <v>0</v>
      </c>
      <c r="O457" s="66">
        <f t="shared" si="65"/>
        <v>0</v>
      </c>
      <c r="P457" s="66">
        <f t="shared" si="65"/>
        <v>0</v>
      </c>
      <c r="Q457" s="66">
        <f t="shared" si="65"/>
        <v>0</v>
      </c>
      <c r="R457" s="66">
        <f t="shared" si="65"/>
        <v>0</v>
      </c>
      <c r="S457" s="66">
        <f t="shared" si="65"/>
        <v>0</v>
      </c>
      <c r="T457" s="66">
        <f t="shared" si="65"/>
        <v>0</v>
      </c>
      <c r="U457" s="66">
        <f t="shared" si="65"/>
        <v>0</v>
      </c>
      <c r="V457" s="66">
        <f t="shared" si="65"/>
        <v>0</v>
      </c>
      <c r="W457" s="66">
        <f t="shared" si="65"/>
        <v>0</v>
      </c>
      <c r="X457" s="66">
        <f t="shared" si="65"/>
        <v>0</v>
      </c>
      <c r="Y457" s="66">
        <f t="shared" si="65"/>
        <v>0</v>
      </c>
      <c r="Z457" s="66">
        <f t="shared" si="65"/>
        <v>0</v>
      </c>
      <c r="AA457" s="66">
        <f t="shared" si="65"/>
        <v>0</v>
      </c>
      <c r="AB457" s="66">
        <f t="shared" si="65"/>
        <v>0</v>
      </c>
      <c r="AC457" s="66">
        <f t="shared" si="65"/>
        <v>0</v>
      </c>
      <c r="AD457" s="66">
        <f t="shared" si="65"/>
        <v>0</v>
      </c>
      <c r="AE457" s="66">
        <f t="shared" si="65"/>
        <v>0</v>
      </c>
      <c r="AF457" s="66">
        <f t="shared" si="65"/>
        <v>0</v>
      </c>
      <c r="AG457" s="66">
        <f t="shared" si="65"/>
        <v>0</v>
      </c>
      <c r="AH457" s="66">
        <f t="shared" si="65"/>
        <v>0</v>
      </c>
      <c r="AI457" s="66">
        <f t="shared" si="6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88" t="e">
        <f>(C457/B460*100)</f>
        <v>#DIV/0!</v>
      </c>
      <c r="C459" s="188"/>
      <c r="D459" s="188" t="e">
        <f>(E457/D460*100)</f>
        <v>#DIV/0!</v>
      </c>
      <c r="E459" s="188"/>
      <c r="F459" s="36"/>
      <c r="G459" s="188" t="e">
        <f>(H457/G460*100)</f>
        <v>#DIV/0!</v>
      </c>
      <c r="H459" s="188"/>
      <c r="I459" s="36"/>
      <c r="J459" s="188" t="e">
        <f>(K457/J460*100)</f>
        <v>#DIV/0!</v>
      </c>
      <c r="K459" s="188"/>
      <c r="L459" s="36"/>
      <c r="M459" s="188" t="e">
        <f>(N457/M460*100)</f>
        <v>#DIV/0!</v>
      </c>
      <c r="N459" s="188"/>
      <c r="O459" s="36"/>
      <c r="P459" s="188" t="e">
        <f>(Q457/P460*100)</f>
        <v>#DIV/0!</v>
      </c>
      <c r="Q459" s="188"/>
      <c r="R459" s="36"/>
      <c r="S459" s="188" t="e">
        <f>(T457/S460*100)</f>
        <v>#DIV/0!</v>
      </c>
      <c r="T459" s="188"/>
      <c r="U459" s="36"/>
      <c r="V459" s="188" t="e">
        <f>(W457/V460*100)</f>
        <v>#DIV/0!</v>
      </c>
      <c r="W459" s="188"/>
      <c r="X459" s="36"/>
      <c r="Y459" s="188" t="e">
        <f>(Z457/Y460*100)</f>
        <v>#DIV/0!</v>
      </c>
      <c r="Z459" s="188"/>
      <c r="AA459" s="36"/>
      <c r="AB459" s="188" t="e">
        <f>(AC457/AB460*100)</f>
        <v>#DIV/0!</v>
      </c>
      <c r="AC459" s="188"/>
      <c r="AD459" s="36"/>
      <c r="AE459" s="188" t="e">
        <f>(AF457/AE460*100)</f>
        <v>#DIV/0!</v>
      </c>
      <c r="AF459" s="188"/>
      <c r="AG459" s="36"/>
      <c r="AH459" s="188" t="e">
        <f>(AI457/AH460*100)</f>
        <v>#DIV/0!</v>
      </c>
      <c r="AI459" s="188"/>
      <c r="AJ459" s="36"/>
    </row>
    <row r="460" spans="1:36" hidden="1" x14ac:dyDescent="0.2">
      <c r="A460" s="5" t="s">
        <v>39</v>
      </c>
      <c r="B460" s="192">
        <f>(B457+C457)</f>
        <v>0</v>
      </c>
      <c r="C460" s="191"/>
      <c r="D460" s="192">
        <f>(D457+E457)</f>
        <v>0</v>
      </c>
      <c r="E460" s="191"/>
      <c r="F460" s="37"/>
      <c r="G460" s="192">
        <f>(G457+H457)</f>
        <v>0</v>
      </c>
      <c r="H460" s="191"/>
      <c r="I460" s="37"/>
      <c r="J460" s="192">
        <f>(J457+K457)</f>
        <v>0</v>
      </c>
      <c r="K460" s="191"/>
      <c r="L460" s="37"/>
      <c r="M460" s="192">
        <f>(M457+N457)</f>
        <v>0</v>
      </c>
      <c r="N460" s="191"/>
      <c r="O460" s="37"/>
      <c r="P460" s="192">
        <f>(P457+Q457)</f>
        <v>0</v>
      </c>
      <c r="Q460" s="191"/>
      <c r="R460" s="37"/>
      <c r="S460" s="192">
        <f>(S457+T457)</f>
        <v>0</v>
      </c>
      <c r="T460" s="191"/>
      <c r="U460" s="37"/>
      <c r="V460" s="192">
        <f>(V457+W457)</f>
        <v>0</v>
      </c>
      <c r="W460" s="191"/>
      <c r="X460" s="37"/>
      <c r="Y460" s="192">
        <f>(Y457+Z457)</f>
        <v>0</v>
      </c>
      <c r="Z460" s="191"/>
      <c r="AA460" s="37"/>
      <c r="AB460" s="192">
        <f>(AB457+AC457)</f>
        <v>0</v>
      </c>
      <c r="AC460" s="191"/>
      <c r="AD460" s="37"/>
      <c r="AE460" s="192">
        <f>(AE457+AF457)</f>
        <v>0</v>
      </c>
      <c r="AF460" s="191"/>
      <c r="AG460" s="37"/>
      <c r="AH460" s="192">
        <f>(AH457+AI457)</f>
        <v>0</v>
      </c>
      <c r="AI460" s="191"/>
      <c r="AJ460" s="37"/>
    </row>
    <row r="461" spans="1:36" hidden="1" x14ac:dyDescent="0.2">
      <c r="A461" s="5" t="s">
        <v>40</v>
      </c>
      <c r="B461" s="188" t="e">
        <f>SUM(D461:AI461)</f>
        <v>#DIV/0!</v>
      </c>
      <c r="C461" s="191"/>
      <c r="D461" s="188" t="e">
        <f>(D460/B460*100)</f>
        <v>#DIV/0!</v>
      </c>
      <c r="E461" s="188"/>
      <c r="F461" s="36"/>
      <c r="G461" s="188" t="e">
        <f>(G460/B460*100)</f>
        <v>#DIV/0!</v>
      </c>
      <c r="H461" s="188"/>
      <c r="I461" s="36"/>
      <c r="J461" s="188" t="e">
        <f>(J460/B460*100)</f>
        <v>#DIV/0!</v>
      </c>
      <c r="K461" s="188"/>
      <c r="L461" s="36"/>
      <c r="M461" s="188" t="e">
        <f>(M460/B460*100)</f>
        <v>#DIV/0!</v>
      </c>
      <c r="N461" s="188"/>
      <c r="O461" s="36"/>
      <c r="P461" s="188" t="e">
        <f>(P460/B460*100)</f>
        <v>#DIV/0!</v>
      </c>
      <c r="Q461" s="188"/>
      <c r="R461" s="36"/>
      <c r="S461" s="188" t="e">
        <f>(S460/B460*100)</f>
        <v>#DIV/0!</v>
      </c>
      <c r="T461" s="188"/>
      <c r="U461" s="36"/>
      <c r="V461" s="188" t="e">
        <f>(V460/B460*100)</f>
        <v>#DIV/0!</v>
      </c>
      <c r="W461" s="188"/>
      <c r="X461" s="36"/>
      <c r="Y461" s="188" t="e">
        <f>(Y460/B460*100)</f>
        <v>#DIV/0!</v>
      </c>
      <c r="Z461" s="188"/>
      <c r="AA461" s="36"/>
      <c r="AB461" s="188" t="e">
        <f>(AB460/B460*100)</f>
        <v>#DIV/0!</v>
      </c>
      <c r="AC461" s="188"/>
      <c r="AD461" s="36"/>
      <c r="AE461" s="188" t="e">
        <f>(AE460/B460*100)</f>
        <v>#DIV/0!</v>
      </c>
      <c r="AF461" s="188"/>
      <c r="AG461" s="36"/>
      <c r="AH461" s="188" t="e">
        <f>(AH460/B460*100)</f>
        <v>#DIV/0!</v>
      </c>
      <c r="AI461" s="188"/>
      <c r="AJ461" s="36"/>
    </row>
    <row r="462" spans="1:36" hidden="1" x14ac:dyDescent="0.2">
      <c r="A462" s="112" t="s">
        <v>98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3" t="s">
        <v>42</v>
      </c>
      <c r="B469" s="193"/>
      <c r="C469" s="193"/>
      <c r="D469" s="193"/>
      <c r="E469" s="193"/>
      <c r="F469" s="193"/>
      <c r="G469" s="193"/>
      <c r="H469" s="193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3"/>
      <c r="AE469" s="193"/>
      <c r="AF469" s="193"/>
      <c r="AG469" s="193"/>
      <c r="AH469" s="193"/>
      <c r="AI469" s="193"/>
    </row>
    <row r="470" spans="1:36" hidden="1" x14ac:dyDescent="0.2">
      <c r="A470" s="189" t="s">
        <v>56</v>
      </c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</row>
    <row r="471" spans="1:36" hidden="1" x14ac:dyDescent="0.2">
      <c r="A471" s="196" t="s">
        <v>133</v>
      </c>
      <c r="B471" s="195"/>
      <c r="C471" s="195"/>
      <c r="D471" s="195"/>
      <c r="E471" s="195"/>
      <c r="F471" s="195"/>
      <c r="G471" s="195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  <c r="AB471" s="195"/>
      <c r="AC471" s="195"/>
      <c r="AD471" s="195"/>
      <c r="AE471" s="195"/>
      <c r="AF471" s="195"/>
      <c r="AG471" s="195"/>
      <c r="AH471" s="195"/>
      <c r="AI471" s="195"/>
    </row>
    <row r="472" spans="1:36" hidden="1" x14ac:dyDescent="0.2">
      <c r="A472" s="189" t="s">
        <v>114</v>
      </c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87" t="s">
        <v>33</v>
      </c>
      <c r="B475" s="190" t="s">
        <v>0</v>
      </c>
      <c r="C475" s="190"/>
      <c r="D475" s="190" t="s">
        <v>12</v>
      </c>
      <c r="E475" s="190"/>
      <c r="F475" s="159"/>
      <c r="G475" s="190" t="s">
        <v>13</v>
      </c>
      <c r="H475" s="190"/>
      <c r="I475" s="159"/>
      <c r="J475" s="190" t="s">
        <v>14</v>
      </c>
      <c r="K475" s="190"/>
      <c r="L475" s="159"/>
      <c r="M475" s="190" t="s">
        <v>15</v>
      </c>
      <c r="N475" s="190"/>
      <c r="O475" s="159"/>
      <c r="P475" s="190" t="s">
        <v>27</v>
      </c>
      <c r="Q475" s="190"/>
      <c r="R475" s="159"/>
      <c r="S475" s="190" t="s">
        <v>35</v>
      </c>
      <c r="T475" s="190"/>
      <c r="U475" s="159"/>
      <c r="V475" s="190" t="s">
        <v>16</v>
      </c>
      <c r="W475" s="190"/>
      <c r="X475" s="159"/>
      <c r="Y475" s="190" t="s">
        <v>68</v>
      </c>
      <c r="Z475" s="190"/>
      <c r="AA475" s="159"/>
      <c r="AB475" s="190" t="s">
        <v>34</v>
      </c>
      <c r="AC475" s="190"/>
      <c r="AD475" s="159"/>
      <c r="AE475" s="190" t="s">
        <v>17</v>
      </c>
      <c r="AF475" s="190"/>
      <c r="AG475" s="159"/>
      <c r="AH475" s="190" t="s">
        <v>18</v>
      </c>
      <c r="AI475" s="190"/>
      <c r="AJ475" s="74"/>
    </row>
    <row r="476" spans="1:36" ht="25.5" hidden="1" thickTop="1" thickBot="1" x14ac:dyDescent="0.25">
      <c r="A476" s="194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91</v>
      </c>
      <c r="B477" s="104">
        <f t="shared" ref="B477:B513" si="66">(D477+G477+J477+M477+P477+S477+V477+Y477+AB477+AE477+AH477)</f>
        <v>0</v>
      </c>
      <c r="C477" s="104">
        <f t="shared" ref="C477:C513" si="6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68">AH477+AI477</f>
        <v>0</v>
      </c>
    </row>
    <row r="478" spans="1:36" ht="15.95" hidden="1" customHeight="1" thickTop="1" thickBot="1" x14ac:dyDescent="0.25">
      <c r="A478" s="52" t="s">
        <v>123</v>
      </c>
      <c r="B478" s="104">
        <f t="shared" si="66"/>
        <v>0</v>
      </c>
      <c r="C478" s="104">
        <f t="shared" si="6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68"/>
        <v>0</v>
      </c>
    </row>
    <row r="479" spans="1:36" ht="15.95" hidden="1" customHeight="1" thickTop="1" thickBot="1" x14ac:dyDescent="0.25">
      <c r="A479" s="52" t="s">
        <v>100</v>
      </c>
      <c r="B479" s="104">
        <f t="shared" si="66"/>
        <v>0</v>
      </c>
      <c r="C479" s="104">
        <f t="shared" si="6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68"/>
        <v>0</v>
      </c>
    </row>
    <row r="480" spans="1:36" ht="15.95" hidden="1" customHeight="1" thickTop="1" thickBot="1" x14ac:dyDescent="0.25">
      <c r="A480" s="52" t="s">
        <v>97</v>
      </c>
      <c r="B480" s="104">
        <f>(D480+G480+J480+M480+P480+S480+V480+Y480+AB480+AE480+AH480)</f>
        <v>0</v>
      </c>
      <c r="C480" s="104">
        <f t="shared" si="6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68"/>
        <v>0</v>
      </c>
    </row>
    <row r="481" spans="1:36" ht="15.95" hidden="1" customHeight="1" thickTop="1" thickBot="1" x14ac:dyDescent="0.25">
      <c r="A481" s="52" t="s">
        <v>92</v>
      </c>
      <c r="B481" s="104">
        <f>(D481+G481+J481+M481+P481+S481+V481+Y481+AB481+AE481+AH481)</f>
        <v>0</v>
      </c>
      <c r="C481" s="104">
        <f t="shared" si="6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68"/>
        <v>0</v>
      </c>
    </row>
    <row r="482" spans="1:36" ht="15.95" hidden="1" customHeight="1" thickTop="1" thickBot="1" x14ac:dyDescent="0.25">
      <c r="A482" s="52" t="s">
        <v>89</v>
      </c>
      <c r="B482" s="104">
        <f t="shared" si="66"/>
        <v>0</v>
      </c>
      <c r="C482" s="104">
        <f t="shared" si="6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68"/>
        <v>0</v>
      </c>
    </row>
    <row r="483" spans="1:36" ht="15.95" hidden="1" customHeight="1" thickTop="1" thickBot="1" x14ac:dyDescent="0.25">
      <c r="A483" s="52" t="s">
        <v>94</v>
      </c>
      <c r="B483" s="104">
        <f t="shared" si="66"/>
        <v>0</v>
      </c>
      <c r="C483" s="104">
        <f t="shared" si="6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68"/>
        <v>0</v>
      </c>
    </row>
    <row r="484" spans="1:36" ht="15.95" hidden="1" customHeight="1" thickTop="1" thickBot="1" x14ac:dyDescent="0.25">
      <c r="A484" s="52" t="s">
        <v>90</v>
      </c>
      <c r="B484" s="104">
        <f t="shared" si="66"/>
        <v>0</v>
      </c>
      <c r="C484" s="104">
        <f t="shared" si="6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68"/>
        <v>0</v>
      </c>
    </row>
    <row r="485" spans="1:36" ht="15.95" hidden="1" customHeight="1" thickTop="1" thickBot="1" x14ac:dyDescent="0.25">
      <c r="A485" s="52" t="s">
        <v>78</v>
      </c>
      <c r="B485" s="104">
        <f t="shared" si="66"/>
        <v>0</v>
      </c>
      <c r="C485" s="104">
        <f t="shared" si="6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68"/>
        <v>0</v>
      </c>
    </row>
    <row r="486" spans="1:36" ht="15.95" hidden="1" customHeight="1" thickTop="1" thickBot="1" x14ac:dyDescent="0.25">
      <c r="A486" s="52" t="s">
        <v>96</v>
      </c>
      <c r="B486" s="104">
        <f t="shared" si="66"/>
        <v>0</v>
      </c>
      <c r="C486" s="104">
        <f t="shared" si="6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68"/>
        <v>0</v>
      </c>
    </row>
    <row r="487" spans="1:36" ht="15.95" hidden="1" customHeight="1" thickTop="1" thickBot="1" x14ac:dyDescent="0.25">
      <c r="A487" s="52" t="s">
        <v>99</v>
      </c>
      <c r="B487" s="104">
        <f t="shared" si="66"/>
        <v>0</v>
      </c>
      <c r="C487" s="104">
        <f t="shared" si="6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68"/>
        <v>0</v>
      </c>
    </row>
    <row r="488" spans="1:36" ht="15.95" hidden="1" customHeight="1" thickTop="1" thickBot="1" x14ac:dyDescent="0.25">
      <c r="A488" s="52" t="s">
        <v>83</v>
      </c>
      <c r="B488" s="104">
        <f t="shared" si="66"/>
        <v>0</v>
      </c>
      <c r="C488" s="104">
        <f t="shared" si="6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68"/>
        <v>0</v>
      </c>
    </row>
    <row r="489" spans="1:36" ht="15.95" hidden="1" customHeight="1" thickTop="1" thickBot="1" x14ac:dyDescent="0.25">
      <c r="A489" s="52" t="s">
        <v>85</v>
      </c>
      <c r="B489" s="104">
        <f t="shared" si="66"/>
        <v>0</v>
      </c>
      <c r="C489" s="104">
        <f t="shared" si="6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68"/>
        <v>0</v>
      </c>
    </row>
    <row r="490" spans="1:36" ht="15.95" hidden="1" customHeight="1" thickTop="1" thickBot="1" x14ac:dyDescent="0.25">
      <c r="A490" s="52" t="s">
        <v>81</v>
      </c>
      <c r="B490" s="104">
        <f t="shared" si="66"/>
        <v>0</v>
      </c>
      <c r="C490" s="104">
        <f t="shared" si="6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68"/>
        <v>0</v>
      </c>
    </row>
    <row r="491" spans="1:36" ht="15.95" hidden="1" customHeight="1" thickTop="1" thickBot="1" x14ac:dyDescent="0.25">
      <c r="A491" s="52" t="s">
        <v>80</v>
      </c>
      <c r="B491" s="104">
        <f t="shared" si="66"/>
        <v>0</v>
      </c>
      <c r="C491" s="104">
        <f t="shared" si="6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68"/>
        <v>0</v>
      </c>
    </row>
    <row r="492" spans="1:36" ht="15.95" hidden="1" customHeight="1" thickTop="1" thickBot="1" x14ac:dyDescent="0.25">
      <c r="A492" s="52" t="s">
        <v>108</v>
      </c>
      <c r="B492" s="104">
        <f t="shared" si="66"/>
        <v>0</v>
      </c>
      <c r="C492" s="104">
        <f t="shared" si="6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68"/>
        <v>0</v>
      </c>
    </row>
    <row r="493" spans="1:36" ht="15.95" hidden="1" customHeight="1" thickTop="1" thickBot="1" x14ac:dyDescent="0.25">
      <c r="A493" s="52" t="s">
        <v>79</v>
      </c>
      <c r="B493" s="104">
        <f t="shared" si="66"/>
        <v>0</v>
      </c>
      <c r="C493" s="104">
        <f t="shared" si="6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68"/>
        <v>0</v>
      </c>
    </row>
    <row r="494" spans="1:36" ht="15.95" hidden="1" customHeight="1" thickTop="1" thickBot="1" x14ac:dyDescent="0.25">
      <c r="A494" s="52" t="s">
        <v>84</v>
      </c>
      <c r="B494" s="104">
        <f t="shared" si="66"/>
        <v>0</v>
      </c>
      <c r="C494" s="104">
        <f t="shared" si="6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68"/>
        <v>0</v>
      </c>
    </row>
    <row r="495" spans="1:36" ht="15.95" hidden="1" customHeight="1" thickTop="1" thickBot="1" x14ac:dyDescent="0.25">
      <c r="A495" s="52" t="s">
        <v>101</v>
      </c>
      <c r="B495" s="104">
        <f t="shared" si="66"/>
        <v>0</v>
      </c>
      <c r="C495" s="104">
        <f t="shared" si="6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68"/>
        <v>0</v>
      </c>
    </row>
    <row r="496" spans="1:36" ht="15.95" hidden="1" customHeight="1" thickTop="1" thickBot="1" x14ac:dyDescent="0.25">
      <c r="A496" s="52" t="s">
        <v>93</v>
      </c>
      <c r="B496" s="104">
        <f t="shared" si="66"/>
        <v>0</v>
      </c>
      <c r="C496" s="104">
        <f t="shared" si="6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68"/>
        <v>0</v>
      </c>
    </row>
    <row r="497" spans="1:36" ht="15.95" hidden="1" customHeight="1" thickTop="1" thickBot="1" x14ac:dyDescent="0.25">
      <c r="A497" s="52" t="s">
        <v>102</v>
      </c>
      <c r="B497" s="104">
        <f t="shared" si="66"/>
        <v>0</v>
      </c>
      <c r="C497" s="104">
        <f t="shared" si="6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68"/>
        <v>0</v>
      </c>
    </row>
    <row r="498" spans="1:36" ht="15.95" hidden="1" customHeight="1" thickTop="1" thickBot="1" x14ac:dyDescent="0.25">
      <c r="A498" s="51" t="s">
        <v>116</v>
      </c>
      <c r="B498" s="104">
        <f t="shared" si="66"/>
        <v>0</v>
      </c>
      <c r="C498" s="104">
        <f t="shared" si="6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68"/>
        <v>0</v>
      </c>
    </row>
    <row r="499" spans="1:36" ht="15.95" hidden="1" customHeight="1" thickTop="1" thickBot="1" x14ac:dyDescent="0.25">
      <c r="A499" s="52" t="s">
        <v>107</v>
      </c>
      <c r="B499" s="104">
        <f t="shared" si="66"/>
        <v>0</v>
      </c>
      <c r="C499" s="104">
        <f t="shared" si="6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68"/>
        <v>0</v>
      </c>
    </row>
    <row r="500" spans="1:36" ht="15.95" hidden="1" customHeight="1" thickTop="1" thickBot="1" x14ac:dyDescent="0.25">
      <c r="A500" s="52" t="s">
        <v>82</v>
      </c>
      <c r="B500" s="104">
        <f t="shared" si="66"/>
        <v>0</v>
      </c>
      <c r="C500" s="104">
        <f t="shared" si="6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68"/>
        <v>0</v>
      </c>
    </row>
    <row r="501" spans="1:36" ht="15.95" hidden="1" customHeight="1" thickTop="1" thickBot="1" x14ac:dyDescent="0.25">
      <c r="A501" s="52" t="s">
        <v>105</v>
      </c>
      <c r="B501" s="104">
        <f t="shared" si="66"/>
        <v>0</v>
      </c>
      <c r="C501" s="104">
        <f t="shared" si="6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68"/>
        <v>0</v>
      </c>
    </row>
    <row r="502" spans="1:36" ht="15.95" hidden="1" customHeight="1" thickTop="1" thickBot="1" x14ac:dyDescent="0.25">
      <c r="A502" s="52" t="s">
        <v>115</v>
      </c>
      <c r="B502" s="104">
        <f t="shared" si="66"/>
        <v>0</v>
      </c>
      <c r="C502" s="104">
        <f t="shared" si="6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68"/>
        <v>0</v>
      </c>
    </row>
    <row r="503" spans="1:36" ht="15.95" hidden="1" customHeight="1" thickTop="1" thickBot="1" x14ac:dyDescent="0.25">
      <c r="A503" s="52" t="s">
        <v>117</v>
      </c>
      <c r="B503" s="104">
        <f t="shared" si="66"/>
        <v>0</v>
      </c>
      <c r="C503" s="104">
        <f t="shared" si="6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68"/>
        <v>0</v>
      </c>
    </row>
    <row r="504" spans="1:36" ht="15.95" hidden="1" customHeight="1" thickTop="1" thickBot="1" x14ac:dyDescent="0.25">
      <c r="A504" s="52" t="s">
        <v>120</v>
      </c>
      <c r="B504" s="104">
        <f t="shared" si="66"/>
        <v>0</v>
      </c>
      <c r="C504" s="104">
        <f t="shared" si="6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68"/>
        <v>0</v>
      </c>
    </row>
    <row r="505" spans="1:36" ht="15.95" hidden="1" customHeight="1" thickTop="1" thickBot="1" x14ac:dyDescent="0.25">
      <c r="A505" s="52" t="s">
        <v>125</v>
      </c>
      <c r="B505" s="104">
        <f t="shared" si="66"/>
        <v>0</v>
      </c>
      <c r="C505" s="104">
        <f t="shared" si="6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68"/>
        <v>0</v>
      </c>
    </row>
    <row r="506" spans="1:36" ht="15.95" hidden="1" customHeight="1" thickTop="1" thickBot="1" x14ac:dyDescent="0.25">
      <c r="A506" s="52" t="s">
        <v>103</v>
      </c>
      <c r="B506" s="104">
        <f t="shared" si="66"/>
        <v>0</v>
      </c>
      <c r="C506" s="104">
        <f t="shared" si="6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68"/>
        <v>0</v>
      </c>
    </row>
    <row r="507" spans="1:36" ht="15.95" hidden="1" customHeight="1" thickTop="1" thickBot="1" x14ac:dyDescent="0.25">
      <c r="A507" s="51" t="s">
        <v>110</v>
      </c>
      <c r="B507" s="104">
        <f t="shared" si="66"/>
        <v>0</v>
      </c>
      <c r="C507" s="104">
        <f t="shared" si="6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68"/>
        <v>0</v>
      </c>
    </row>
    <row r="508" spans="1:36" ht="15.95" hidden="1" customHeight="1" thickTop="1" thickBot="1" x14ac:dyDescent="0.25">
      <c r="A508" s="52" t="s">
        <v>124</v>
      </c>
      <c r="B508" s="104">
        <f t="shared" si="66"/>
        <v>0</v>
      </c>
      <c r="C508" s="104">
        <f t="shared" si="6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68"/>
        <v>0</v>
      </c>
    </row>
    <row r="509" spans="1:36" ht="15.95" hidden="1" customHeight="1" thickTop="1" thickBot="1" x14ac:dyDescent="0.25">
      <c r="A509" s="52" t="s">
        <v>119</v>
      </c>
      <c r="B509" s="104">
        <f t="shared" si="66"/>
        <v>0</v>
      </c>
      <c r="C509" s="104">
        <f t="shared" si="6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68"/>
        <v>0</v>
      </c>
    </row>
    <row r="510" spans="1:36" ht="15.95" hidden="1" customHeight="1" thickTop="1" thickBot="1" x14ac:dyDescent="0.25">
      <c r="A510" s="52" t="s">
        <v>121</v>
      </c>
      <c r="B510" s="104">
        <f t="shared" si="66"/>
        <v>0</v>
      </c>
      <c r="C510" s="104">
        <f t="shared" si="6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68"/>
        <v>0</v>
      </c>
    </row>
    <row r="511" spans="1:36" ht="15.95" hidden="1" customHeight="1" thickTop="1" thickBot="1" x14ac:dyDescent="0.25">
      <c r="A511" s="52" t="s">
        <v>88</v>
      </c>
      <c r="B511" s="104">
        <f t="shared" si="66"/>
        <v>0</v>
      </c>
      <c r="C511" s="104">
        <f t="shared" si="6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68"/>
        <v>0</v>
      </c>
    </row>
    <row r="512" spans="1:36" ht="15.95" hidden="1" customHeight="1" thickTop="1" thickBot="1" x14ac:dyDescent="0.25">
      <c r="A512" s="52" t="s">
        <v>106</v>
      </c>
      <c r="B512" s="104">
        <f t="shared" si="66"/>
        <v>0</v>
      </c>
      <c r="C512" s="104">
        <f t="shared" si="6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68"/>
        <v>0</v>
      </c>
    </row>
    <row r="513" spans="1:36" ht="15.95" hidden="1" customHeight="1" thickTop="1" thickBot="1" x14ac:dyDescent="0.25">
      <c r="A513" s="52" t="s">
        <v>104</v>
      </c>
      <c r="B513" s="104">
        <f t="shared" si="66"/>
        <v>0</v>
      </c>
      <c r="C513" s="104">
        <f t="shared" si="6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68"/>
        <v>0</v>
      </c>
    </row>
    <row r="514" spans="1:36" ht="15.95" hidden="1" customHeight="1" thickTop="1" thickBot="1" x14ac:dyDescent="0.25">
      <c r="A514" s="52" t="s">
        <v>111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6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69">SUM(E477:E514)</f>
        <v>0</v>
      </c>
      <c r="F515" s="66">
        <f t="shared" si="69"/>
        <v>0</v>
      </c>
      <c r="G515" s="66">
        <f t="shared" si="69"/>
        <v>0</v>
      </c>
      <c r="H515" s="66">
        <f t="shared" si="69"/>
        <v>0</v>
      </c>
      <c r="I515" s="66">
        <f t="shared" si="69"/>
        <v>0</v>
      </c>
      <c r="J515" s="66">
        <f t="shared" si="69"/>
        <v>0</v>
      </c>
      <c r="K515" s="66">
        <f t="shared" si="69"/>
        <v>0</v>
      </c>
      <c r="L515" s="66">
        <f t="shared" si="69"/>
        <v>0</v>
      </c>
      <c r="M515" s="66">
        <f t="shared" si="69"/>
        <v>0</v>
      </c>
      <c r="N515" s="66">
        <f t="shared" si="69"/>
        <v>0</v>
      </c>
      <c r="O515" s="66">
        <f t="shared" si="69"/>
        <v>0</v>
      </c>
      <c r="P515" s="66">
        <f t="shared" si="69"/>
        <v>0</v>
      </c>
      <c r="Q515" s="66">
        <f t="shared" si="69"/>
        <v>0</v>
      </c>
      <c r="R515" s="66">
        <f t="shared" si="69"/>
        <v>0</v>
      </c>
      <c r="S515" s="66">
        <f t="shared" si="69"/>
        <v>0</v>
      </c>
      <c r="T515" s="66">
        <f t="shared" si="69"/>
        <v>0</v>
      </c>
      <c r="U515" s="66">
        <f t="shared" si="69"/>
        <v>0</v>
      </c>
      <c r="V515" s="66">
        <f t="shared" si="69"/>
        <v>0</v>
      </c>
      <c r="W515" s="66">
        <f t="shared" si="69"/>
        <v>0</v>
      </c>
      <c r="X515" s="66">
        <f t="shared" si="69"/>
        <v>0</v>
      </c>
      <c r="Y515" s="66">
        <f t="shared" si="69"/>
        <v>0</v>
      </c>
      <c r="Z515" s="66">
        <f t="shared" si="69"/>
        <v>0</v>
      </c>
      <c r="AA515" s="66">
        <f t="shared" si="69"/>
        <v>0</v>
      </c>
      <c r="AB515" s="66">
        <f t="shared" si="69"/>
        <v>0</v>
      </c>
      <c r="AC515" s="66">
        <f t="shared" si="69"/>
        <v>0</v>
      </c>
      <c r="AD515" s="66">
        <f t="shared" si="69"/>
        <v>0</v>
      </c>
      <c r="AE515" s="66">
        <f t="shared" si="69"/>
        <v>0</v>
      </c>
      <c r="AF515" s="66">
        <f t="shared" si="69"/>
        <v>0</v>
      </c>
      <c r="AG515" s="66">
        <f t="shared" si="69"/>
        <v>0</v>
      </c>
      <c r="AH515" s="66">
        <f t="shared" si="69"/>
        <v>0</v>
      </c>
      <c r="AI515" s="66">
        <f t="shared" si="6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88" t="e">
        <f>(C515/B518*100)</f>
        <v>#DIV/0!</v>
      </c>
      <c r="C517" s="188"/>
      <c r="D517" s="188" t="e">
        <f>(E515/D518*100)</f>
        <v>#DIV/0!</v>
      </c>
      <c r="E517" s="188"/>
      <c r="F517" s="36"/>
      <c r="G517" s="188" t="e">
        <f>(H515/G518*100)</f>
        <v>#DIV/0!</v>
      </c>
      <c r="H517" s="188"/>
      <c r="I517" s="36"/>
      <c r="J517" s="188" t="e">
        <f>(K515/J518*100)</f>
        <v>#DIV/0!</v>
      </c>
      <c r="K517" s="188"/>
      <c r="L517" s="36"/>
      <c r="M517" s="188" t="e">
        <f>(N515/M518*100)</f>
        <v>#DIV/0!</v>
      </c>
      <c r="N517" s="188"/>
      <c r="O517" s="36"/>
      <c r="P517" s="188" t="e">
        <f>(Q515/P518*100)</f>
        <v>#DIV/0!</v>
      </c>
      <c r="Q517" s="188"/>
      <c r="R517" s="36"/>
      <c r="S517" s="188" t="e">
        <f>(T515/S518*100)</f>
        <v>#DIV/0!</v>
      </c>
      <c r="T517" s="188"/>
      <c r="U517" s="36"/>
      <c r="V517" s="188" t="e">
        <f>(W515/V518*100)</f>
        <v>#DIV/0!</v>
      </c>
      <c r="W517" s="188"/>
      <c r="X517" s="36"/>
      <c r="Y517" s="188" t="e">
        <f>(Z515/Y518*100)</f>
        <v>#DIV/0!</v>
      </c>
      <c r="Z517" s="188"/>
      <c r="AA517" s="36"/>
      <c r="AB517" s="188" t="e">
        <f>(AC515/AB518*100)</f>
        <v>#DIV/0!</v>
      </c>
      <c r="AC517" s="188"/>
      <c r="AD517" s="36"/>
      <c r="AE517" s="188" t="e">
        <f>(AF515/AE518*100)</f>
        <v>#DIV/0!</v>
      </c>
      <c r="AF517" s="188"/>
      <c r="AG517" s="36"/>
      <c r="AH517" s="188" t="e">
        <f>(AI515/AH518*100)</f>
        <v>#DIV/0!</v>
      </c>
      <c r="AI517" s="188"/>
      <c r="AJ517" s="36"/>
    </row>
    <row r="518" spans="1:36" hidden="1" x14ac:dyDescent="0.2">
      <c r="A518" s="5" t="s">
        <v>39</v>
      </c>
      <c r="B518" s="192">
        <f>(B515+C515)</f>
        <v>0</v>
      </c>
      <c r="C518" s="191"/>
      <c r="D518" s="192">
        <f>(D515+E515)</f>
        <v>0</v>
      </c>
      <c r="E518" s="191"/>
      <c r="F518" s="37"/>
      <c r="G518" s="192">
        <f>(G515+H515)</f>
        <v>0</v>
      </c>
      <c r="H518" s="191"/>
      <c r="I518" s="37"/>
      <c r="J518" s="192">
        <f>(J515+K515)</f>
        <v>0</v>
      </c>
      <c r="K518" s="191"/>
      <c r="L518" s="37"/>
      <c r="M518" s="192">
        <f>(M515+N515)</f>
        <v>0</v>
      </c>
      <c r="N518" s="191"/>
      <c r="O518" s="37"/>
      <c r="P518" s="192">
        <f>(P515+Q515)</f>
        <v>0</v>
      </c>
      <c r="Q518" s="191"/>
      <c r="R518" s="37"/>
      <c r="S518" s="192">
        <f>(S515+T515)</f>
        <v>0</v>
      </c>
      <c r="T518" s="191"/>
      <c r="U518" s="37"/>
      <c r="V518" s="192">
        <f>(V515+W515)</f>
        <v>0</v>
      </c>
      <c r="W518" s="191"/>
      <c r="X518" s="37"/>
      <c r="Y518" s="192">
        <f>(Y515+Z515)</f>
        <v>0</v>
      </c>
      <c r="Z518" s="191"/>
      <c r="AA518" s="37"/>
      <c r="AB518" s="192">
        <f>(AB515+AC515)</f>
        <v>0</v>
      </c>
      <c r="AC518" s="191"/>
      <c r="AD518" s="37"/>
      <c r="AE518" s="192">
        <f>(AE515+AF515)</f>
        <v>0</v>
      </c>
      <c r="AF518" s="191"/>
      <c r="AG518" s="37"/>
      <c r="AH518" s="192">
        <f>(AH515+AI515)</f>
        <v>0</v>
      </c>
      <c r="AI518" s="191"/>
      <c r="AJ518" s="37"/>
    </row>
    <row r="519" spans="1:36" hidden="1" x14ac:dyDescent="0.2">
      <c r="A519" s="5" t="s">
        <v>40</v>
      </c>
      <c r="B519" s="188" t="e">
        <f>SUM(D519:AI519)</f>
        <v>#DIV/0!</v>
      </c>
      <c r="C519" s="191"/>
      <c r="D519" s="188" t="e">
        <f>(D518/B518*100)</f>
        <v>#DIV/0!</v>
      </c>
      <c r="E519" s="188"/>
      <c r="F519" s="36"/>
      <c r="G519" s="188" t="e">
        <f>(G518/B518*100)</f>
        <v>#DIV/0!</v>
      </c>
      <c r="H519" s="188"/>
      <c r="I519" s="36"/>
      <c r="J519" s="188" t="e">
        <f>(J518/B518*100)</f>
        <v>#DIV/0!</v>
      </c>
      <c r="K519" s="188"/>
      <c r="L519" s="36"/>
      <c r="M519" s="188" t="e">
        <f>(M518/B518*100)</f>
        <v>#DIV/0!</v>
      </c>
      <c r="N519" s="188"/>
      <c r="O519" s="36"/>
      <c r="P519" s="188" t="e">
        <f>(P518/B518*100)</f>
        <v>#DIV/0!</v>
      </c>
      <c r="Q519" s="188"/>
      <c r="R519" s="36"/>
      <c r="S519" s="188" t="e">
        <f>(S518/B518*100)</f>
        <v>#DIV/0!</v>
      </c>
      <c r="T519" s="188"/>
      <c r="U519" s="36"/>
      <c r="V519" s="188" t="e">
        <f>(V518/B518*100)</f>
        <v>#DIV/0!</v>
      </c>
      <c r="W519" s="188"/>
      <c r="X519" s="36"/>
      <c r="Y519" s="188" t="e">
        <f>(Y518/B518*100)</f>
        <v>#DIV/0!</v>
      </c>
      <c r="Z519" s="188"/>
      <c r="AA519" s="36"/>
      <c r="AB519" s="188" t="e">
        <f>(AB518/B518*100)</f>
        <v>#DIV/0!</v>
      </c>
      <c r="AC519" s="188"/>
      <c r="AD519" s="36"/>
      <c r="AE519" s="188" t="e">
        <f>(AE518/B518*100)</f>
        <v>#DIV/0!</v>
      </c>
      <c r="AF519" s="188"/>
      <c r="AG519" s="36"/>
      <c r="AH519" s="188" t="e">
        <f>(AH518/B518*100)</f>
        <v>#DIV/0!</v>
      </c>
      <c r="AI519" s="188"/>
      <c r="AJ519" s="36"/>
    </row>
    <row r="520" spans="1:36" hidden="1" x14ac:dyDescent="0.2">
      <c r="A520" s="112" t="s">
        <v>98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3" t="s">
        <v>42</v>
      </c>
      <c r="B527" s="193"/>
      <c r="C527" s="193"/>
      <c r="D527" s="193"/>
      <c r="E527" s="193"/>
      <c r="F527" s="193"/>
      <c r="G527" s="193"/>
      <c r="H527" s="193"/>
      <c r="I527" s="193"/>
      <c r="J527" s="193"/>
      <c r="K527" s="193"/>
      <c r="L527" s="193"/>
      <c r="M527" s="193"/>
      <c r="N527" s="193"/>
      <c r="O527" s="193"/>
      <c r="P527" s="193"/>
      <c r="Q527" s="193"/>
      <c r="R527" s="193"/>
      <c r="S527" s="193"/>
      <c r="T527" s="193"/>
      <c r="U527" s="193"/>
      <c r="V527" s="193"/>
      <c r="W527" s="193"/>
      <c r="X527" s="193"/>
      <c r="Y527" s="193"/>
      <c r="Z527" s="193"/>
      <c r="AA527" s="193"/>
      <c r="AB527" s="193"/>
      <c r="AC527" s="193"/>
      <c r="AD527" s="193"/>
      <c r="AE527" s="193"/>
      <c r="AF527" s="193"/>
      <c r="AG527" s="193"/>
      <c r="AH527" s="193"/>
      <c r="AI527" s="193"/>
    </row>
    <row r="528" spans="1:36" hidden="1" x14ac:dyDescent="0.2">
      <c r="A528" s="189" t="s">
        <v>56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</row>
    <row r="529" spans="1:36" hidden="1" x14ac:dyDescent="0.2">
      <c r="A529" s="196" t="s">
        <v>134</v>
      </c>
      <c r="B529" s="195"/>
      <c r="C529" s="195"/>
      <c r="D529" s="195"/>
      <c r="E529" s="195"/>
      <c r="F529" s="195"/>
      <c r="G529" s="195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</row>
    <row r="530" spans="1:36" hidden="1" x14ac:dyDescent="0.2">
      <c r="A530" s="189" t="s">
        <v>114</v>
      </c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87" t="s">
        <v>33</v>
      </c>
      <c r="B533" s="190" t="s">
        <v>0</v>
      </c>
      <c r="C533" s="190"/>
      <c r="D533" s="190" t="s">
        <v>12</v>
      </c>
      <c r="E533" s="190"/>
      <c r="F533" s="159"/>
      <c r="G533" s="190" t="s">
        <v>13</v>
      </c>
      <c r="H533" s="190"/>
      <c r="I533" s="159"/>
      <c r="J533" s="190" t="s">
        <v>14</v>
      </c>
      <c r="K533" s="190"/>
      <c r="L533" s="159"/>
      <c r="M533" s="190" t="s">
        <v>15</v>
      </c>
      <c r="N533" s="190"/>
      <c r="O533" s="159"/>
      <c r="P533" s="190" t="s">
        <v>27</v>
      </c>
      <c r="Q533" s="190"/>
      <c r="R533" s="159"/>
      <c r="S533" s="190" t="s">
        <v>35</v>
      </c>
      <c r="T533" s="190"/>
      <c r="U533" s="159"/>
      <c r="V533" s="190" t="s">
        <v>16</v>
      </c>
      <c r="W533" s="190"/>
      <c r="X533" s="159"/>
      <c r="Y533" s="190" t="s">
        <v>68</v>
      </c>
      <c r="Z533" s="190"/>
      <c r="AA533" s="159"/>
      <c r="AB533" s="190" t="s">
        <v>34</v>
      </c>
      <c r="AC533" s="190"/>
      <c r="AD533" s="159"/>
      <c r="AE533" s="190" t="s">
        <v>17</v>
      </c>
      <c r="AF533" s="190"/>
      <c r="AG533" s="159"/>
      <c r="AH533" s="190" t="s">
        <v>18</v>
      </c>
      <c r="AI533" s="190"/>
      <c r="AJ533" s="74"/>
    </row>
    <row r="534" spans="1:36" ht="25.5" hidden="1" thickTop="1" thickBot="1" x14ac:dyDescent="0.25">
      <c r="A534" s="194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91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123</v>
      </c>
      <c r="B536" s="104">
        <f t="shared" ref="B536:B571" si="70">(D536+G536+J536+M536+P536+S536+V536+Y536+AB536+AE536+AH536)</f>
        <v>0</v>
      </c>
      <c r="C536" s="104">
        <f t="shared" ref="C536:C571" si="7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72">AH536+AI536</f>
        <v>0</v>
      </c>
    </row>
    <row r="537" spans="1:36" ht="15.95" hidden="1" customHeight="1" thickTop="1" thickBot="1" x14ac:dyDescent="0.25">
      <c r="A537" s="52" t="s">
        <v>100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97</v>
      </c>
      <c r="B538" s="104">
        <f t="shared" si="70"/>
        <v>0</v>
      </c>
      <c r="C538" s="104">
        <f t="shared" si="7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72"/>
        <v>0</v>
      </c>
    </row>
    <row r="539" spans="1:36" ht="15.95" hidden="1" customHeight="1" thickTop="1" thickBot="1" x14ac:dyDescent="0.25">
      <c r="A539" s="52" t="s">
        <v>92</v>
      </c>
      <c r="B539" s="104">
        <f t="shared" si="70"/>
        <v>0</v>
      </c>
      <c r="C539" s="104">
        <f t="shared" si="7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72"/>
        <v>0</v>
      </c>
    </row>
    <row r="540" spans="1:36" ht="15.95" hidden="1" customHeight="1" thickTop="1" thickBot="1" x14ac:dyDescent="0.25">
      <c r="A540" s="52" t="s">
        <v>89</v>
      </c>
      <c r="B540" s="104">
        <f t="shared" si="70"/>
        <v>0</v>
      </c>
      <c r="C540" s="104">
        <f t="shared" si="7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72"/>
        <v>0</v>
      </c>
    </row>
    <row r="541" spans="1:36" ht="15.95" hidden="1" customHeight="1" thickTop="1" thickBot="1" x14ac:dyDescent="0.25">
      <c r="A541" s="52" t="s">
        <v>94</v>
      </c>
      <c r="B541" s="104">
        <f t="shared" si="70"/>
        <v>0</v>
      </c>
      <c r="C541" s="104">
        <f t="shared" si="7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72"/>
        <v>0</v>
      </c>
    </row>
    <row r="542" spans="1:36" ht="15.95" hidden="1" customHeight="1" thickTop="1" thickBot="1" x14ac:dyDescent="0.25">
      <c r="A542" s="52" t="s">
        <v>90</v>
      </c>
      <c r="B542" s="104">
        <f t="shared" si="70"/>
        <v>0</v>
      </c>
      <c r="C542" s="104">
        <f t="shared" si="7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72"/>
        <v>0</v>
      </c>
    </row>
    <row r="543" spans="1:36" ht="15.95" hidden="1" customHeight="1" thickTop="1" thickBot="1" x14ac:dyDescent="0.25">
      <c r="A543" s="52" t="s">
        <v>78</v>
      </c>
      <c r="B543" s="104">
        <f t="shared" si="70"/>
        <v>0</v>
      </c>
      <c r="C543" s="104">
        <f t="shared" si="7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72"/>
        <v>0</v>
      </c>
    </row>
    <row r="544" spans="1:36" ht="15.95" hidden="1" customHeight="1" thickTop="1" thickBot="1" x14ac:dyDescent="0.25">
      <c r="A544" s="52" t="s">
        <v>96</v>
      </c>
      <c r="B544" s="104">
        <f t="shared" si="70"/>
        <v>0</v>
      </c>
      <c r="C544" s="104">
        <f t="shared" si="7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72"/>
        <v>0</v>
      </c>
    </row>
    <row r="545" spans="1:36" ht="15.95" hidden="1" customHeight="1" thickTop="1" thickBot="1" x14ac:dyDescent="0.25">
      <c r="A545" s="52" t="s">
        <v>99</v>
      </c>
      <c r="B545" s="104">
        <f t="shared" si="70"/>
        <v>0</v>
      </c>
      <c r="C545" s="104">
        <f t="shared" si="7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72"/>
        <v>0</v>
      </c>
    </row>
    <row r="546" spans="1:36" ht="15.95" hidden="1" customHeight="1" thickTop="1" thickBot="1" x14ac:dyDescent="0.25">
      <c r="A546" s="52" t="s">
        <v>83</v>
      </c>
      <c r="B546" s="104">
        <f t="shared" si="70"/>
        <v>0</v>
      </c>
      <c r="C546" s="104">
        <f t="shared" si="7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72"/>
        <v>0</v>
      </c>
    </row>
    <row r="547" spans="1:36" ht="15.95" hidden="1" customHeight="1" thickTop="1" thickBot="1" x14ac:dyDescent="0.25">
      <c r="A547" s="52" t="s">
        <v>85</v>
      </c>
      <c r="B547" s="104">
        <f t="shared" si="70"/>
        <v>0</v>
      </c>
      <c r="C547" s="104">
        <f t="shared" si="7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72"/>
        <v>0</v>
      </c>
    </row>
    <row r="548" spans="1:36" ht="15.95" hidden="1" customHeight="1" thickTop="1" thickBot="1" x14ac:dyDescent="0.25">
      <c r="A548" s="52" t="s">
        <v>81</v>
      </c>
      <c r="B548" s="104">
        <f t="shared" si="70"/>
        <v>0</v>
      </c>
      <c r="C548" s="104">
        <f t="shared" si="7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72"/>
        <v>0</v>
      </c>
    </row>
    <row r="549" spans="1:36" ht="15.95" hidden="1" customHeight="1" thickTop="1" thickBot="1" x14ac:dyDescent="0.25">
      <c r="A549" s="52" t="s">
        <v>80</v>
      </c>
      <c r="B549" s="104">
        <f t="shared" si="70"/>
        <v>0</v>
      </c>
      <c r="C549" s="104">
        <f t="shared" si="7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108</v>
      </c>
      <c r="B550" s="104">
        <f t="shared" si="70"/>
        <v>0</v>
      </c>
      <c r="C550" s="104">
        <f t="shared" si="7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72"/>
        <v>0</v>
      </c>
    </row>
    <row r="551" spans="1:36" ht="15.95" hidden="1" customHeight="1" thickTop="1" thickBot="1" x14ac:dyDescent="0.25">
      <c r="A551" s="52" t="s">
        <v>79</v>
      </c>
      <c r="B551" s="104">
        <f t="shared" si="70"/>
        <v>0</v>
      </c>
      <c r="C551" s="104">
        <f t="shared" si="7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72"/>
        <v>0</v>
      </c>
    </row>
    <row r="552" spans="1:36" ht="15.95" hidden="1" customHeight="1" thickTop="1" thickBot="1" x14ac:dyDescent="0.25">
      <c r="A552" s="52" t="s">
        <v>84</v>
      </c>
      <c r="B552" s="104">
        <f t="shared" si="70"/>
        <v>0</v>
      </c>
      <c r="C552" s="104">
        <f t="shared" si="7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72"/>
        <v>0</v>
      </c>
    </row>
    <row r="553" spans="1:36" ht="15.95" hidden="1" customHeight="1" thickTop="1" thickBot="1" x14ac:dyDescent="0.25">
      <c r="A553" s="52" t="s">
        <v>101</v>
      </c>
      <c r="B553" s="104">
        <f t="shared" si="70"/>
        <v>0</v>
      </c>
      <c r="C553" s="104">
        <f t="shared" si="7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72"/>
        <v>0</v>
      </c>
    </row>
    <row r="554" spans="1:36" ht="15.95" hidden="1" customHeight="1" thickTop="1" thickBot="1" x14ac:dyDescent="0.25">
      <c r="A554" s="52" t="s">
        <v>93</v>
      </c>
      <c r="B554" s="104">
        <f t="shared" si="70"/>
        <v>0</v>
      </c>
      <c r="C554" s="104">
        <f t="shared" si="7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72"/>
        <v>0</v>
      </c>
    </row>
    <row r="555" spans="1:36" ht="15.95" hidden="1" customHeight="1" thickTop="1" thickBot="1" x14ac:dyDescent="0.25">
      <c r="A555" s="52" t="s">
        <v>102</v>
      </c>
      <c r="B555" s="104">
        <f t="shared" si="70"/>
        <v>0</v>
      </c>
      <c r="C555" s="104">
        <f t="shared" si="7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72"/>
        <v>0</v>
      </c>
    </row>
    <row r="556" spans="1:36" ht="15.95" hidden="1" customHeight="1" thickTop="1" thickBot="1" x14ac:dyDescent="0.25">
      <c r="A556" s="51" t="s">
        <v>116</v>
      </c>
      <c r="B556" s="104">
        <f t="shared" si="70"/>
        <v>0</v>
      </c>
      <c r="C556" s="104">
        <f t="shared" si="7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72"/>
        <v>0</v>
      </c>
    </row>
    <row r="557" spans="1:36" ht="15.95" hidden="1" customHeight="1" thickTop="1" thickBot="1" x14ac:dyDescent="0.25">
      <c r="A557" s="52" t="s">
        <v>107</v>
      </c>
      <c r="B557" s="104">
        <f t="shared" si="70"/>
        <v>0</v>
      </c>
      <c r="C557" s="104">
        <f t="shared" si="7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72"/>
        <v>0</v>
      </c>
    </row>
    <row r="558" spans="1:36" ht="15.95" hidden="1" customHeight="1" thickTop="1" thickBot="1" x14ac:dyDescent="0.25">
      <c r="A558" s="52" t="s">
        <v>82</v>
      </c>
      <c r="B558" s="104">
        <f t="shared" si="70"/>
        <v>0</v>
      </c>
      <c r="C558" s="104">
        <f t="shared" si="7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72"/>
        <v>0</v>
      </c>
    </row>
    <row r="559" spans="1:36" ht="15.95" hidden="1" customHeight="1" thickTop="1" thickBot="1" x14ac:dyDescent="0.25">
      <c r="A559" s="52" t="s">
        <v>105</v>
      </c>
      <c r="B559" s="104">
        <f t="shared" si="70"/>
        <v>0</v>
      </c>
      <c r="C559" s="104">
        <f t="shared" si="7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72"/>
        <v>0</v>
      </c>
    </row>
    <row r="560" spans="1:36" ht="15.95" hidden="1" customHeight="1" thickTop="1" thickBot="1" x14ac:dyDescent="0.25">
      <c r="A560" s="52" t="s">
        <v>115</v>
      </c>
      <c r="B560" s="104">
        <f t="shared" si="70"/>
        <v>0</v>
      </c>
      <c r="C560" s="104">
        <f t="shared" si="7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72"/>
        <v>0</v>
      </c>
    </row>
    <row r="561" spans="1:36" ht="15.95" hidden="1" customHeight="1" thickTop="1" thickBot="1" x14ac:dyDescent="0.25">
      <c r="A561" s="52" t="s">
        <v>117</v>
      </c>
      <c r="B561" s="104">
        <f>(D561+G561+J561+M561+P561+S561+V561+Y561+AB561+AE561+AH561)</f>
        <v>0</v>
      </c>
      <c r="C561" s="104">
        <f t="shared" si="7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72"/>
        <v>0</v>
      </c>
    </row>
    <row r="562" spans="1:36" ht="15.95" hidden="1" customHeight="1" thickTop="1" thickBot="1" x14ac:dyDescent="0.25">
      <c r="A562" s="52" t="s">
        <v>120</v>
      </c>
      <c r="B562" s="104">
        <f t="shared" si="70"/>
        <v>0</v>
      </c>
      <c r="C562" s="104">
        <f t="shared" si="7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72"/>
        <v>0</v>
      </c>
    </row>
    <row r="563" spans="1:36" ht="15.95" hidden="1" customHeight="1" thickTop="1" thickBot="1" x14ac:dyDescent="0.25">
      <c r="A563" s="52" t="s">
        <v>125</v>
      </c>
      <c r="B563" s="104">
        <f t="shared" si="70"/>
        <v>0</v>
      </c>
      <c r="C563" s="104">
        <f t="shared" si="7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72"/>
        <v>0</v>
      </c>
    </row>
    <row r="564" spans="1:36" ht="15.95" hidden="1" customHeight="1" thickTop="1" thickBot="1" x14ac:dyDescent="0.25">
      <c r="A564" s="52" t="s">
        <v>103</v>
      </c>
      <c r="B564" s="104">
        <f t="shared" si="70"/>
        <v>0</v>
      </c>
      <c r="C564" s="104">
        <f t="shared" si="7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72"/>
        <v>0</v>
      </c>
    </row>
    <row r="565" spans="1:36" ht="15.95" hidden="1" customHeight="1" thickTop="1" thickBot="1" x14ac:dyDescent="0.25">
      <c r="A565" s="51" t="s">
        <v>110</v>
      </c>
      <c r="B565" s="104">
        <f t="shared" si="70"/>
        <v>0</v>
      </c>
      <c r="C565" s="104">
        <f t="shared" si="7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72"/>
        <v>0</v>
      </c>
    </row>
    <row r="566" spans="1:36" ht="15.95" hidden="1" customHeight="1" thickTop="1" thickBot="1" x14ac:dyDescent="0.25">
      <c r="A566" s="52" t="s">
        <v>124</v>
      </c>
      <c r="B566" s="104">
        <f t="shared" si="70"/>
        <v>0</v>
      </c>
      <c r="C566" s="104">
        <f t="shared" si="7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72"/>
        <v>0</v>
      </c>
    </row>
    <row r="567" spans="1:36" ht="15.95" hidden="1" customHeight="1" thickTop="1" thickBot="1" x14ac:dyDescent="0.25">
      <c r="A567" s="52" t="s">
        <v>119</v>
      </c>
      <c r="B567" s="104">
        <f t="shared" si="70"/>
        <v>0</v>
      </c>
      <c r="C567" s="104">
        <f t="shared" si="7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72"/>
        <v>0</v>
      </c>
    </row>
    <row r="568" spans="1:36" ht="15.95" hidden="1" customHeight="1" thickTop="1" thickBot="1" x14ac:dyDescent="0.25">
      <c r="A568" s="52" t="s">
        <v>121</v>
      </c>
      <c r="B568" s="104">
        <f t="shared" si="70"/>
        <v>0</v>
      </c>
      <c r="C568" s="104">
        <f t="shared" si="7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72"/>
        <v>0</v>
      </c>
    </row>
    <row r="569" spans="1:36" ht="15.95" hidden="1" customHeight="1" thickTop="1" thickBot="1" x14ac:dyDescent="0.25">
      <c r="A569" s="52" t="s">
        <v>88</v>
      </c>
      <c r="B569" s="104">
        <f t="shared" si="70"/>
        <v>0</v>
      </c>
      <c r="C569" s="104">
        <f t="shared" si="7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72"/>
        <v>0</v>
      </c>
    </row>
    <row r="570" spans="1:36" ht="15.95" hidden="1" customHeight="1" thickTop="1" thickBot="1" x14ac:dyDescent="0.25">
      <c r="A570" s="52" t="s">
        <v>106</v>
      </c>
      <c r="B570" s="104">
        <f t="shared" si="70"/>
        <v>0</v>
      </c>
      <c r="C570" s="104">
        <f t="shared" si="7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72"/>
        <v>0</v>
      </c>
    </row>
    <row r="571" spans="1:36" ht="15.95" hidden="1" customHeight="1" thickTop="1" thickBot="1" x14ac:dyDescent="0.25">
      <c r="A571" s="52" t="s">
        <v>104</v>
      </c>
      <c r="B571" s="104">
        <f t="shared" si="70"/>
        <v>0</v>
      </c>
      <c r="C571" s="104">
        <f t="shared" si="7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72"/>
        <v>0</v>
      </c>
    </row>
    <row r="572" spans="1:36" ht="15.95" hidden="1" customHeight="1" thickTop="1" thickBot="1" x14ac:dyDescent="0.25">
      <c r="A572" s="52" t="s">
        <v>111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7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73">SUM(B535:B572)</f>
        <v>0</v>
      </c>
      <c r="C573" s="66">
        <f t="shared" si="73"/>
        <v>0</v>
      </c>
      <c r="D573" s="66">
        <f t="shared" si="73"/>
        <v>0</v>
      </c>
      <c r="E573" s="66">
        <f t="shared" si="73"/>
        <v>0</v>
      </c>
      <c r="F573" s="66">
        <f t="shared" si="73"/>
        <v>0</v>
      </c>
      <c r="G573" s="66">
        <f t="shared" si="73"/>
        <v>0</v>
      </c>
      <c r="H573" s="66">
        <f t="shared" si="73"/>
        <v>0</v>
      </c>
      <c r="I573" s="66">
        <f t="shared" si="73"/>
        <v>0</v>
      </c>
      <c r="J573" s="66">
        <f t="shared" si="73"/>
        <v>0</v>
      </c>
      <c r="K573" s="66">
        <f t="shared" si="73"/>
        <v>0</v>
      </c>
      <c r="L573" s="66">
        <f t="shared" si="73"/>
        <v>0</v>
      </c>
      <c r="M573" s="66">
        <f t="shared" si="73"/>
        <v>0</v>
      </c>
      <c r="N573" s="66">
        <f t="shared" si="73"/>
        <v>0</v>
      </c>
      <c r="O573" s="66">
        <f t="shared" si="73"/>
        <v>0</v>
      </c>
      <c r="P573" s="66">
        <f t="shared" si="73"/>
        <v>0</v>
      </c>
      <c r="Q573" s="66">
        <f t="shared" si="73"/>
        <v>0</v>
      </c>
      <c r="R573" s="66">
        <f t="shared" si="73"/>
        <v>0</v>
      </c>
      <c r="S573" s="66">
        <f t="shared" si="73"/>
        <v>0</v>
      </c>
      <c r="T573" s="66">
        <f t="shared" si="73"/>
        <v>0</v>
      </c>
      <c r="U573" s="66">
        <f t="shared" si="73"/>
        <v>0</v>
      </c>
      <c r="V573" s="66">
        <f t="shared" si="73"/>
        <v>0</v>
      </c>
      <c r="W573" s="66">
        <f t="shared" si="73"/>
        <v>0</v>
      </c>
      <c r="X573" s="66">
        <f t="shared" si="73"/>
        <v>0</v>
      </c>
      <c r="Y573" s="66">
        <f t="shared" si="73"/>
        <v>0</v>
      </c>
      <c r="Z573" s="66">
        <f t="shared" si="73"/>
        <v>0</v>
      </c>
      <c r="AA573" s="66">
        <f t="shared" si="73"/>
        <v>0</v>
      </c>
      <c r="AB573" s="66">
        <f t="shared" si="73"/>
        <v>0</v>
      </c>
      <c r="AC573" s="66">
        <f t="shared" si="73"/>
        <v>0</v>
      </c>
      <c r="AD573" s="66">
        <f t="shared" si="73"/>
        <v>0</v>
      </c>
      <c r="AE573" s="66">
        <f t="shared" si="73"/>
        <v>0</v>
      </c>
      <c r="AF573" s="66">
        <f t="shared" si="73"/>
        <v>0</v>
      </c>
      <c r="AG573" s="66">
        <f t="shared" si="73"/>
        <v>0</v>
      </c>
      <c r="AH573" s="66">
        <f t="shared" si="73"/>
        <v>0</v>
      </c>
      <c r="AI573" s="66">
        <f t="shared" si="7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88" t="e">
        <f>(C573/B576*100)</f>
        <v>#DIV/0!</v>
      </c>
      <c r="C575" s="188"/>
      <c r="D575" s="188" t="e">
        <f>(E573/D576*100)</f>
        <v>#DIV/0!</v>
      </c>
      <c r="E575" s="188"/>
      <c r="F575" s="36"/>
      <c r="G575" s="188" t="e">
        <f>(H573/G576*100)</f>
        <v>#DIV/0!</v>
      </c>
      <c r="H575" s="188"/>
      <c r="I575" s="36"/>
      <c r="J575" s="188" t="e">
        <f>(K573/J576*100)</f>
        <v>#DIV/0!</v>
      </c>
      <c r="K575" s="188"/>
      <c r="L575" s="36"/>
      <c r="M575" s="188" t="e">
        <f>(N573/M576*100)</f>
        <v>#DIV/0!</v>
      </c>
      <c r="N575" s="188"/>
      <c r="O575" s="36"/>
      <c r="P575" s="188" t="e">
        <f>(Q573/P576*100)</f>
        <v>#DIV/0!</v>
      </c>
      <c r="Q575" s="188"/>
      <c r="R575" s="36"/>
      <c r="S575" s="188" t="e">
        <f>(T573/S576*100)</f>
        <v>#DIV/0!</v>
      </c>
      <c r="T575" s="188"/>
      <c r="U575" s="36"/>
      <c r="V575" s="188" t="e">
        <f>(W573/V576*100)</f>
        <v>#DIV/0!</v>
      </c>
      <c r="W575" s="188"/>
      <c r="X575" s="36"/>
      <c r="Y575" s="188" t="e">
        <f>(Z573/Y576*100)</f>
        <v>#DIV/0!</v>
      </c>
      <c r="Z575" s="188"/>
      <c r="AA575" s="36"/>
      <c r="AB575" s="188" t="e">
        <f>(AC573/AB576*100)</f>
        <v>#DIV/0!</v>
      </c>
      <c r="AC575" s="188"/>
      <c r="AD575" s="36"/>
      <c r="AE575" s="188" t="e">
        <f>(AF573/AE576*100)</f>
        <v>#DIV/0!</v>
      </c>
      <c r="AF575" s="188"/>
      <c r="AG575" s="36"/>
      <c r="AH575" s="188" t="e">
        <f>(AI573/AH576*100)</f>
        <v>#DIV/0!</v>
      </c>
      <c r="AI575" s="188"/>
      <c r="AJ575" s="36"/>
    </row>
    <row r="576" spans="1:36" hidden="1" x14ac:dyDescent="0.2">
      <c r="A576" s="5" t="s">
        <v>39</v>
      </c>
      <c r="B576" s="192">
        <f>(B573+C573)</f>
        <v>0</v>
      </c>
      <c r="C576" s="191"/>
      <c r="D576" s="192">
        <f>(D573+E573)</f>
        <v>0</v>
      </c>
      <c r="E576" s="191"/>
      <c r="F576" s="37"/>
      <c r="G576" s="192">
        <f>(G573+H573)</f>
        <v>0</v>
      </c>
      <c r="H576" s="191"/>
      <c r="I576" s="37"/>
      <c r="J576" s="192">
        <f>(J573+K573)</f>
        <v>0</v>
      </c>
      <c r="K576" s="191"/>
      <c r="L576" s="37"/>
      <c r="M576" s="192">
        <f>(M573+N573)</f>
        <v>0</v>
      </c>
      <c r="N576" s="191"/>
      <c r="O576" s="37"/>
      <c r="P576" s="192">
        <f>(P573+Q573)</f>
        <v>0</v>
      </c>
      <c r="Q576" s="191"/>
      <c r="R576" s="37"/>
      <c r="S576" s="192">
        <f>(S573+T573)</f>
        <v>0</v>
      </c>
      <c r="T576" s="191"/>
      <c r="U576" s="37"/>
      <c r="V576" s="192">
        <f>(V573+W573)</f>
        <v>0</v>
      </c>
      <c r="W576" s="191"/>
      <c r="X576" s="37"/>
      <c r="Y576" s="192">
        <f>(Y573+Z573)</f>
        <v>0</v>
      </c>
      <c r="Z576" s="191"/>
      <c r="AA576" s="37"/>
      <c r="AB576" s="192">
        <f>(AB573+AC573)</f>
        <v>0</v>
      </c>
      <c r="AC576" s="191"/>
      <c r="AD576" s="37"/>
      <c r="AE576" s="192">
        <f>(AE573+AF573)</f>
        <v>0</v>
      </c>
      <c r="AF576" s="191"/>
      <c r="AG576" s="37"/>
      <c r="AH576" s="192">
        <f>(AH573+AI573)</f>
        <v>0</v>
      </c>
      <c r="AI576" s="191"/>
      <c r="AJ576" s="37"/>
    </row>
    <row r="577" spans="1:36" hidden="1" x14ac:dyDescent="0.2">
      <c r="A577" s="5" t="s">
        <v>40</v>
      </c>
      <c r="B577" s="188" t="e">
        <f>SUM(D577:AI577)</f>
        <v>#DIV/0!</v>
      </c>
      <c r="C577" s="191"/>
      <c r="D577" s="188" t="e">
        <f>(D576/B576*100)</f>
        <v>#DIV/0!</v>
      </c>
      <c r="E577" s="188"/>
      <c r="F577" s="36"/>
      <c r="G577" s="188" t="e">
        <f>(G576/B576*100)</f>
        <v>#DIV/0!</v>
      </c>
      <c r="H577" s="188"/>
      <c r="I577" s="36"/>
      <c r="J577" s="188" t="e">
        <f>(J576/B576*100)</f>
        <v>#DIV/0!</v>
      </c>
      <c r="K577" s="188"/>
      <c r="L577" s="36"/>
      <c r="M577" s="188" t="e">
        <f>(M576/B576*100)</f>
        <v>#DIV/0!</v>
      </c>
      <c r="N577" s="188"/>
      <c r="O577" s="36"/>
      <c r="P577" s="188" t="e">
        <f>(P576/B576*100)</f>
        <v>#DIV/0!</v>
      </c>
      <c r="Q577" s="188"/>
      <c r="R577" s="36"/>
      <c r="S577" s="188" t="e">
        <f>(S576/B576*100)</f>
        <v>#DIV/0!</v>
      </c>
      <c r="T577" s="188"/>
      <c r="U577" s="36"/>
      <c r="V577" s="188" t="e">
        <f>(V576/B576*100)</f>
        <v>#DIV/0!</v>
      </c>
      <c r="W577" s="188"/>
      <c r="X577" s="36"/>
      <c r="Y577" s="188" t="e">
        <f>(Y576/B576*100)</f>
        <v>#DIV/0!</v>
      </c>
      <c r="Z577" s="188"/>
      <c r="AA577" s="36"/>
      <c r="AB577" s="188" t="e">
        <f>(AB576/B576*100)</f>
        <v>#DIV/0!</v>
      </c>
      <c r="AC577" s="188"/>
      <c r="AD577" s="36"/>
      <c r="AE577" s="188" t="e">
        <f>(AE576/B576*100)</f>
        <v>#DIV/0!</v>
      </c>
      <c r="AF577" s="188"/>
      <c r="AG577" s="36"/>
      <c r="AH577" s="188" t="e">
        <f>(AH576/B576*100)</f>
        <v>#DIV/0!</v>
      </c>
      <c r="AI577" s="188"/>
      <c r="AJ577" s="36"/>
    </row>
    <row r="578" spans="1:36" hidden="1" x14ac:dyDescent="0.2">
      <c r="A578" s="112" t="s">
        <v>98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3" t="s">
        <v>42</v>
      </c>
      <c r="B586" s="193"/>
      <c r="C586" s="193"/>
      <c r="D586" s="193"/>
      <c r="E586" s="193"/>
      <c r="F586" s="193"/>
      <c r="G586" s="193"/>
      <c r="H586" s="193"/>
      <c r="I586" s="193"/>
      <c r="J586" s="193"/>
      <c r="K586" s="193"/>
      <c r="L586" s="193"/>
      <c r="M586" s="193"/>
      <c r="N586" s="193"/>
      <c r="O586" s="193"/>
      <c r="P586" s="193"/>
      <c r="Q586" s="193"/>
      <c r="R586" s="193"/>
      <c r="S586" s="193"/>
      <c r="T586" s="193"/>
      <c r="U586" s="193"/>
      <c r="V586" s="193"/>
      <c r="W586" s="193"/>
      <c r="X586" s="193"/>
      <c r="Y586" s="193"/>
      <c r="Z586" s="193"/>
      <c r="AA586" s="193"/>
      <c r="AB586" s="193"/>
      <c r="AC586" s="193"/>
      <c r="AD586" s="193"/>
      <c r="AE586" s="193"/>
      <c r="AF586" s="193"/>
      <c r="AG586" s="193"/>
      <c r="AH586" s="193"/>
      <c r="AI586" s="193"/>
    </row>
    <row r="587" spans="1:36" hidden="1" x14ac:dyDescent="0.2">
      <c r="A587" s="189" t="s">
        <v>56</v>
      </c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  <c r="O587" s="189"/>
      <c r="P587" s="189"/>
      <c r="Q587" s="189"/>
      <c r="R587" s="189"/>
      <c r="S587" s="189"/>
      <c r="T587" s="189"/>
      <c r="U587" s="189"/>
      <c r="V587" s="189"/>
      <c r="W587" s="189"/>
      <c r="X587" s="189"/>
      <c r="Y587" s="189"/>
      <c r="Z587" s="189"/>
      <c r="AA587" s="189"/>
      <c r="AB587" s="189"/>
      <c r="AC587" s="189"/>
      <c r="AD587" s="189"/>
      <c r="AE587" s="189"/>
      <c r="AF587" s="189"/>
      <c r="AG587" s="189"/>
      <c r="AH587" s="189"/>
      <c r="AI587" s="189"/>
    </row>
    <row r="588" spans="1:36" hidden="1" x14ac:dyDescent="0.2">
      <c r="A588" s="196" t="s">
        <v>135</v>
      </c>
      <c r="B588" s="195"/>
      <c r="C588" s="195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</row>
    <row r="589" spans="1:36" hidden="1" x14ac:dyDescent="0.2">
      <c r="A589" s="189" t="s">
        <v>114</v>
      </c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  <c r="AA589" s="189"/>
      <c r="AB589" s="189"/>
      <c r="AC589" s="189"/>
      <c r="AD589" s="189"/>
      <c r="AE589" s="189"/>
      <c r="AF589" s="189"/>
      <c r="AG589" s="189"/>
      <c r="AH589" s="189"/>
      <c r="AI589" s="189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87" t="s">
        <v>33</v>
      </c>
      <c r="B592" s="190" t="s">
        <v>0</v>
      </c>
      <c r="C592" s="190"/>
      <c r="D592" s="190" t="s">
        <v>12</v>
      </c>
      <c r="E592" s="190"/>
      <c r="F592" s="159"/>
      <c r="G592" s="190" t="s">
        <v>13</v>
      </c>
      <c r="H592" s="190"/>
      <c r="I592" s="159"/>
      <c r="J592" s="190" t="s">
        <v>14</v>
      </c>
      <c r="K592" s="190"/>
      <c r="L592" s="159"/>
      <c r="M592" s="190" t="s">
        <v>15</v>
      </c>
      <c r="N592" s="190"/>
      <c r="O592" s="159"/>
      <c r="P592" s="190" t="s">
        <v>27</v>
      </c>
      <c r="Q592" s="190"/>
      <c r="R592" s="159"/>
      <c r="S592" s="190" t="s">
        <v>35</v>
      </c>
      <c r="T592" s="190"/>
      <c r="U592" s="159"/>
      <c r="V592" s="190" t="s">
        <v>16</v>
      </c>
      <c r="W592" s="190"/>
      <c r="X592" s="159"/>
      <c r="Y592" s="190" t="s">
        <v>68</v>
      </c>
      <c r="Z592" s="190"/>
      <c r="AA592" s="159"/>
      <c r="AB592" s="190" t="s">
        <v>34</v>
      </c>
      <c r="AC592" s="190"/>
      <c r="AD592" s="159"/>
      <c r="AE592" s="190" t="s">
        <v>17</v>
      </c>
      <c r="AF592" s="190"/>
      <c r="AG592" s="159"/>
      <c r="AH592" s="190" t="s">
        <v>18</v>
      </c>
      <c r="AI592" s="190"/>
      <c r="AJ592" s="29"/>
    </row>
    <row r="593" spans="1:36" ht="25.5" hidden="1" thickTop="1" thickBot="1" x14ac:dyDescent="0.25">
      <c r="A593" s="194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91</v>
      </c>
      <c r="B594" s="104">
        <f t="shared" ref="B594:B631" si="74">(D594+G594+J594+M594+P594+S594+V594+Y594+AB594+AE594+AH594)</f>
        <v>0</v>
      </c>
      <c r="C594" s="104">
        <f t="shared" ref="C594:C631" si="7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123</v>
      </c>
      <c r="B595" s="104">
        <f t="shared" si="74"/>
        <v>0</v>
      </c>
      <c r="C595" s="104">
        <f t="shared" si="7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76">AH595+AI595</f>
        <v>0</v>
      </c>
    </row>
    <row r="596" spans="1:36" ht="15.95" hidden="1" customHeight="1" thickTop="1" thickBot="1" x14ac:dyDescent="0.25">
      <c r="A596" s="52" t="s">
        <v>100</v>
      </c>
      <c r="B596" s="104">
        <f t="shared" si="74"/>
        <v>0</v>
      </c>
      <c r="C596" s="104">
        <f t="shared" si="7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76"/>
        <v>0</v>
      </c>
    </row>
    <row r="597" spans="1:36" ht="15.95" hidden="1" customHeight="1" thickTop="1" thickBot="1" x14ac:dyDescent="0.25">
      <c r="A597" s="52" t="s">
        <v>97</v>
      </c>
      <c r="B597" s="104">
        <f t="shared" si="74"/>
        <v>0</v>
      </c>
      <c r="C597" s="104">
        <f t="shared" si="7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76"/>
        <v>0</v>
      </c>
    </row>
    <row r="598" spans="1:36" ht="15.95" hidden="1" customHeight="1" thickTop="1" thickBot="1" x14ac:dyDescent="0.25">
      <c r="A598" s="52" t="s">
        <v>92</v>
      </c>
      <c r="B598" s="104">
        <f t="shared" si="74"/>
        <v>0</v>
      </c>
      <c r="C598" s="104">
        <f t="shared" si="7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76"/>
        <v>0</v>
      </c>
    </row>
    <row r="599" spans="1:36" ht="15.95" hidden="1" customHeight="1" thickTop="1" thickBot="1" x14ac:dyDescent="0.25">
      <c r="A599" s="52" t="s">
        <v>89</v>
      </c>
      <c r="B599" s="104">
        <f t="shared" si="74"/>
        <v>0</v>
      </c>
      <c r="C599" s="104">
        <f t="shared" si="7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76"/>
        <v>0</v>
      </c>
    </row>
    <row r="600" spans="1:36" ht="15.95" hidden="1" customHeight="1" thickTop="1" thickBot="1" x14ac:dyDescent="0.25">
      <c r="A600" s="52" t="s">
        <v>94</v>
      </c>
      <c r="B600" s="104">
        <f t="shared" si="74"/>
        <v>0</v>
      </c>
      <c r="C600" s="104">
        <f t="shared" si="7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76"/>
        <v>0</v>
      </c>
    </row>
    <row r="601" spans="1:36" ht="15.95" hidden="1" customHeight="1" thickTop="1" thickBot="1" x14ac:dyDescent="0.25">
      <c r="A601" s="52" t="s">
        <v>90</v>
      </c>
      <c r="B601" s="104">
        <f t="shared" si="74"/>
        <v>0</v>
      </c>
      <c r="C601" s="104">
        <f t="shared" si="7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76"/>
        <v>0</v>
      </c>
    </row>
    <row r="602" spans="1:36" ht="15.95" hidden="1" customHeight="1" thickTop="1" thickBot="1" x14ac:dyDescent="0.25">
      <c r="A602" s="52" t="s">
        <v>78</v>
      </c>
      <c r="B602" s="104">
        <f t="shared" si="74"/>
        <v>0</v>
      </c>
      <c r="C602" s="104">
        <f t="shared" si="7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76"/>
        <v>0</v>
      </c>
    </row>
    <row r="603" spans="1:36" ht="15.95" hidden="1" customHeight="1" thickTop="1" thickBot="1" x14ac:dyDescent="0.25">
      <c r="A603" s="52" t="s">
        <v>96</v>
      </c>
      <c r="B603" s="104">
        <f t="shared" si="74"/>
        <v>0</v>
      </c>
      <c r="C603" s="104">
        <f t="shared" si="7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76"/>
        <v>0</v>
      </c>
    </row>
    <row r="604" spans="1:36" ht="15.95" hidden="1" customHeight="1" thickTop="1" thickBot="1" x14ac:dyDescent="0.25">
      <c r="A604" s="52" t="s">
        <v>99</v>
      </c>
      <c r="B604" s="104">
        <f t="shared" si="74"/>
        <v>0</v>
      </c>
      <c r="C604" s="104">
        <f t="shared" si="7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76"/>
        <v>0</v>
      </c>
    </row>
    <row r="605" spans="1:36" ht="15.95" hidden="1" customHeight="1" thickTop="1" thickBot="1" x14ac:dyDescent="0.25">
      <c r="A605" s="52" t="s">
        <v>83</v>
      </c>
      <c r="B605" s="104">
        <f t="shared" si="74"/>
        <v>0</v>
      </c>
      <c r="C605" s="104">
        <f t="shared" si="7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76"/>
        <v>0</v>
      </c>
    </row>
    <row r="606" spans="1:36" ht="15.95" hidden="1" customHeight="1" thickTop="1" thickBot="1" x14ac:dyDescent="0.25">
      <c r="A606" s="52" t="s">
        <v>85</v>
      </c>
      <c r="B606" s="104">
        <f t="shared" si="74"/>
        <v>0</v>
      </c>
      <c r="C606" s="104">
        <f t="shared" si="7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76"/>
        <v>0</v>
      </c>
    </row>
    <row r="607" spans="1:36" ht="15.95" hidden="1" customHeight="1" thickTop="1" thickBot="1" x14ac:dyDescent="0.25">
      <c r="A607" s="52" t="s">
        <v>81</v>
      </c>
      <c r="B607" s="104">
        <f t="shared" si="74"/>
        <v>0</v>
      </c>
      <c r="C607" s="104">
        <f t="shared" si="7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76"/>
        <v>0</v>
      </c>
    </row>
    <row r="608" spans="1:36" ht="15.95" hidden="1" customHeight="1" thickTop="1" thickBot="1" x14ac:dyDescent="0.25">
      <c r="A608" s="52" t="s">
        <v>80</v>
      </c>
      <c r="B608" s="104">
        <f t="shared" si="74"/>
        <v>0</v>
      </c>
      <c r="C608" s="104">
        <f t="shared" si="7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76"/>
        <v>0</v>
      </c>
    </row>
    <row r="609" spans="1:36" ht="15.95" hidden="1" customHeight="1" thickTop="1" thickBot="1" x14ac:dyDescent="0.25">
      <c r="A609" s="52" t="s">
        <v>108</v>
      </c>
      <c r="B609" s="104">
        <f t="shared" si="74"/>
        <v>0</v>
      </c>
      <c r="C609" s="104">
        <f t="shared" si="7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76"/>
        <v>0</v>
      </c>
    </row>
    <row r="610" spans="1:36" ht="15.95" hidden="1" customHeight="1" thickTop="1" thickBot="1" x14ac:dyDescent="0.25">
      <c r="A610" s="52" t="s">
        <v>79</v>
      </c>
      <c r="B610" s="104">
        <f t="shared" si="74"/>
        <v>0</v>
      </c>
      <c r="C610" s="104">
        <f t="shared" si="7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76"/>
        <v>0</v>
      </c>
    </row>
    <row r="611" spans="1:36" ht="15.95" hidden="1" customHeight="1" thickTop="1" thickBot="1" x14ac:dyDescent="0.25">
      <c r="A611" s="52" t="s">
        <v>84</v>
      </c>
      <c r="B611" s="104">
        <f t="shared" si="74"/>
        <v>0</v>
      </c>
      <c r="C611" s="104">
        <f t="shared" si="7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76"/>
        <v>0</v>
      </c>
    </row>
    <row r="612" spans="1:36" ht="15.95" hidden="1" customHeight="1" thickTop="1" thickBot="1" x14ac:dyDescent="0.25">
      <c r="A612" s="52" t="s">
        <v>101</v>
      </c>
      <c r="B612" s="104">
        <f t="shared" si="74"/>
        <v>0</v>
      </c>
      <c r="C612" s="104">
        <f t="shared" si="7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76"/>
        <v>0</v>
      </c>
    </row>
    <row r="613" spans="1:36" ht="15.95" hidden="1" customHeight="1" thickTop="1" thickBot="1" x14ac:dyDescent="0.25">
      <c r="A613" s="52" t="s">
        <v>93</v>
      </c>
      <c r="B613" s="104">
        <f t="shared" si="74"/>
        <v>0</v>
      </c>
      <c r="C613" s="104">
        <f t="shared" si="7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76"/>
        <v>0</v>
      </c>
    </row>
    <row r="614" spans="1:36" ht="15.95" hidden="1" customHeight="1" thickTop="1" thickBot="1" x14ac:dyDescent="0.25">
      <c r="A614" s="52" t="s">
        <v>102</v>
      </c>
      <c r="B614" s="104">
        <f t="shared" si="74"/>
        <v>0</v>
      </c>
      <c r="C614" s="104">
        <f t="shared" si="7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76"/>
        <v>0</v>
      </c>
    </row>
    <row r="615" spans="1:36" ht="15.95" hidden="1" customHeight="1" thickTop="1" thickBot="1" x14ac:dyDescent="0.25">
      <c r="A615" s="51" t="s">
        <v>116</v>
      </c>
      <c r="B615" s="104">
        <f t="shared" si="74"/>
        <v>0</v>
      </c>
      <c r="C615" s="104">
        <f t="shared" si="7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76"/>
        <v>0</v>
      </c>
    </row>
    <row r="616" spans="1:36" ht="15.95" hidden="1" customHeight="1" thickTop="1" thickBot="1" x14ac:dyDescent="0.25">
      <c r="A616" s="52" t="s">
        <v>107</v>
      </c>
      <c r="B616" s="104">
        <f t="shared" si="74"/>
        <v>0</v>
      </c>
      <c r="C616" s="104">
        <f t="shared" si="7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76"/>
        <v>0</v>
      </c>
    </row>
    <row r="617" spans="1:36" ht="15.95" hidden="1" customHeight="1" thickTop="1" thickBot="1" x14ac:dyDescent="0.25">
      <c r="A617" s="52" t="s">
        <v>82</v>
      </c>
      <c r="B617" s="104">
        <f t="shared" si="74"/>
        <v>0</v>
      </c>
      <c r="C617" s="104">
        <f t="shared" si="7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76"/>
        <v>0</v>
      </c>
    </row>
    <row r="618" spans="1:36" ht="15.95" hidden="1" customHeight="1" thickTop="1" thickBot="1" x14ac:dyDescent="0.25">
      <c r="A618" s="52" t="s">
        <v>105</v>
      </c>
      <c r="B618" s="104">
        <f t="shared" si="74"/>
        <v>0</v>
      </c>
      <c r="C618" s="104">
        <f t="shared" si="7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76"/>
        <v>0</v>
      </c>
    </row>
    <row r="619" spans="1:36" ht="15.95" hidden="1" customHeight="1" thickTop="1" thickBot="1" x14ac:dyDescent="0.25">
      <c r="A619" s="52" t="s">
        <v>115</v>
      </c>
      <c r="B619" s="104">
        <f t="shared" si="74"/>
        <v>0</v>
      </c>
      <c r="C619" s="104">
        <f t="shared" si="7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76"/>
        <v>0</v>
      </c>
    </row>
    <row r="620" spans="1:36" ht="15.95" hidden="1" customHeight="1" thickTop="1" thickBot="1" x14ac:dyDescent="0.25">
      <c r="A620" s="52" t="s">
        <v>117</v>
      </c>
      <c r="B620" s="104">
        <f t="shared" si="74"/>
        <v>0</v>
      </c>
      <c r="C620" s="104">
        <f t="shared" si="7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76"/>
        <v>0</v>
      </c>
    </row>
    <row r="621" spans="1:36" ht="15.95" hidden="1" customHeight="1" thickTop="1" thickBot="1" x14ac:dyDescent="0.25">
      <c r="A621" s="52" t="s">
        <v>120</v>
      </c>
      <c r="B621" s="104">
        <f t="shared" si="74"/>
        <v>0</v>
      </c>
      <c r="C621" s="104">
        <f t="shared" si="7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76"/>
        <v>0</v>
      </c>
    </row>
    <row r="622" spans="1:36" ht="15.95" hidden="1" customHeight="1" thickTop="1" thickBot="1" x14ac:dyDescent="0.25">
      <c r="A622" s="52" t="s">
        <v>125</v>
      </c>
      <c r="B622" s="104">
        <f t="shared" si="74"/>
        <v>0</v>
      </c>
      <c r="C622" s="104">
        <f t="shared" si="7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76"/>
        <v>0</v>
      </c>
    </row>
    <row r="623" spans="1:36" ht="15.95" hidden="1" customHeight="1" thickTop="1" thickBot="1" x14ac:dyDescent="0.25">
      <c r="A623" s="52" t="s">
        <v>103</v>
      </c>
      <c r="B623" s="104">
        <f t="shared" si="74"/>
        <v>0</v>
      </c>
      <c r="C623" s="104">
        <f t="shared" si="7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76"/>
        <v>0</v>
      </c>
    </row>
    <row r="624" spans="1:36" ht="15.95" hidden="1" customHeight="1" thickTop="1" thickBot="1" x14ac:dyDescent="0.25">
      <c r="A624" s="51" t="s">
        <v>110</v>
      </c>
      <c r="B624" s="104">
        <f t="shared" si="74"/>
        <v>0</v>
      </c>
      <c r="C624" s="104">
        <f t="shared" si="7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76"/>
        <v>0</v>
      </c>
    </row>
    <row r="625" spans="1:36" ht="15.95" hidden="1" customHeight="1" thickTop="1" thickBot="1" x14ac:dyDescent="0.25">
      <c r="A625" s="52" t="s">
        <v>124</v>
      </c>
      <c r="B625" s="104">
        <f t="shared" si="74"/>
        <v>0</v>
      </c>
      <c r="C625" s="104">
        <f t="shared" si="7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76"/>
        <v>0</v>
      </c>
    </row>
    <row r="626" spans="1:36" ht="15.95" hidden="1" customHeight="1" thickTop="1" thickBot="1" x14ac:dyDescent="0.25">
      <c r="A626" s="52" t="s">
        <v>119</v>
      </c>
      <c r="B626" s="104">
        <f t="shared" si="74"/>
        <v>0</v>
      </c>
      <c r="C626" s="104">
        <f t="shared" si="7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76"/>
        <v>0</v>
      </c>
    </row>
    <row r="627" spans="1:36" ht="15.95" hidden="1" customHeight="1" thickTop="1" thickBot="1" x14ac:dyDescent="0.25">
      <c r="A627" s="52" t="s">
        <v>121</v>
      </c>
      <c r="B627" s="104">
        <f t="shared" si="74"/>
        <v>0</v>
      </c>
      <c r="C627" s="104">
        <f t="shared" si="7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76"/>
        <v>0</v>
      </c>
    </row>
    <row r="628" spans="1:36" ht="15.95" hidden="1" customHeight="1" thickTop="1" thickBot="1" x14ac:dyDescent="0.25">
      <c r="A628" s="52" t="s">
        <v>88</v>
      </c>
      <c r="B628" s="104">
        <f t="shared" si="74"/>
        <v>0</v>
      </c>
      <c r="C628" s="104">
        <f t="shared" si="7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76"/>
        <v>0</v>
      </c>
    </row>
    <row r="629" spans="1:36" ht="15.95" hidden="1" customHeight="1" thickTop="1" thickBot="1" x14ac:dyDescent="0.25">
      <c r="A629" s="52" t="s">
        <v>106</v>
      </c>
      <c r="B629" s="104">
        <f t="shared" si="74"/>
        <v>0</v>
      </c>
      <c r="C629" s="104">
        <f t="shared" si="7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76"/>
        <v>0</v>
      </c>
    </row>
    <row r="630" spans="1:36" ht="15.95" hidden="1" customHeight="1" thickTop="1" thickBot="1" x14ac:dyDescent="0.25">
      <c r="A630" s="52" t="s">
        <v>104</v>
      </c>
      <c r="B630" s="104">
        <f t="shared" si="74"/>
        <v>0</v>
      </c>
      <c r="C630" s="104">
        <f t="shared" si="7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76"/>
        <v>0</v>
      </c>
    </row>
    <row r="631" spans="1:36" ht="15.95" hidden="1" customHeight="1" thickTop="1" thickBot="1" x14ac:dyDescent="0.25">
      <c r="A631" s="52" t="s">
        <v>111</v>
      </c>
      <c r="B631" s="104">
        <f t="shared" si="74"/>
        <v>0</v>
      </c>
      <c r="C631" s="104">
        <f t="shared" si="7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7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77">SUM(C594:C631)</f>
        <v>0</v>
      </c>
      <c r="D632" s="66">
        <f t="shared" si="77"/>
        <v>0</v>
      </c>
      <c r="E632" s="66">
        <f t="shared" si="77"/>
        <v>0</v>
      </c>
      <c r="F632" s="66">
        <f t="shared" si="77"/>
        <v>0</v>
      </c>
      <c r="G632" s="66">
        <f t="shared" si="77"/>
        <v>0</v>
      </c>
      <c r="H632" s="66">
        <f t="shared" si="77"/>
        <v>0</v>
      </c>
      <c r="I632" s="66">
        <f t="shared" si="77"/>
        <v>0</v>
      </c>
      <c r="J632" s="66">
        <f t="shared" si="77"/>
        <v>0</v>
      </c>
      <c r="K632" s="66">
        <f t="shared" si="77"/>
        <v>0</v>
      </c>
      <c r="L632" s="66">
        <f t="shared" si="77"/>
        <v>0</v>
      </c>
      <c r="M632" s="66">
        <f t="shared" si="77"/>
        <v>0</v>
      </c>
      <c r="N632" s="66">
        <f t="shared" si="77"/>
        <v>0</v>
      </c>
      <c r="O632" s="66">
        <f t="shared" si="77"/>
        <v>0</v>
      </c>
      <c r="P632" s="66">
        <f t="shared" si="77"/>
        <v>0</v>
      </c>
      <c r="Q632" s="66">
        <f t="shared" si="77"/>
        <v>0</v>
      </c>
      <c r="R632" s="66">
        <f t="shared" si="77"/>
        <v>0</v>
      </c>
      <c r="S632" s="66">
        <f t="shared" si="77"/>
        <v>0</v>
      </c>
      <c r="T632" s="66">
        <f t="shared" si="77"/>
        <v>0</v>
      </c>
      <c r="U632" s="66">
        <f t="shared" si="77"/>
        <v>0</v>
      </c>
      <c r="V632" s="66">
        <f t="shared" si="77"/>
        <v>0</v>
      </c>
      <c r="W632" s="66">
        <f t="shared" si="77"/>
        <v>0</v>
      </c>
      <c r="X632" s="66">
        <f t="shared" si="77"/>
        <v>0</v>
      </c>
      <c r="Y632" s="66">
        <f t="shared" si="77"/>
        <v>0</v>
      </c>
      <c r="Z632" s="66">
        <f t="shared" si="77"/>
        <v>0</v>
      </c>
      <c r="AA632" s="66">
        <f t="shared" si="77"/>
        <v>0</v>
      </c>
      <c r="AB632" s="66">
        <f t="shared" si="77"/>
        <v>0</v>
      </c>
      <c r="AC632" s="66">
        <f t="shared" si="77"/>
        <v>0</v>
      </c>
      <c r="AD632" s="66">
        <f t="shared" si="77"/>
        <v>0</v>
      </c>
      <c r="AE632" s="66">
        <f t="shared" si="77"/>
        <v>0</v>
      </c>
      <c r="AF632" s="66">
        <f t="shared" si="77"/>
        <v>0</v>
      </c>
      <c r="AG632" s="66">
        <f t="shared" si="77"/>
        <v>0</v>
      </c>
      <c r="AH632" s="66">
        <f t="shared" si="77"/>
        <v>0</v>
      </c>
      <c r="AI632" s="66">
        <f t="shared" si="7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88" t="e">
        <f>(C632/B635*100)</f>
        <v>#DIV/0!</v>
      </c>
      <c r="C634" s="188"/>
      <c r="D634" s="188" t="e">
        <f>(E632/D635*100)</f>
        <v>#DIV/0!</v>
      </c>
      <c r="E634" s="188"/>
      <c r="F634" s="36"/>
      <c r="G634" s="188" t="e">
        <f>(H632/G635*100)</f>
        <v>#DIV/0!</v>
      </c>
      <c r="H634" s="188"/>
      <c r="I634" s="36"/>
      <c r="J634" s="188" t="e">
        <f>(K632/J635*100)</f>
        <v>#DIV/0!</v>
      </c>
      <c r="K634" s="188"/>
      <c r="L634" s="36"/>
      <c r="M634" s="188" t="e">
        <f>(N632/M635*100)</f>
        <v>#DIV/0!</v>
      </c>
      <c r="N634" s="188"/>
      <c r="O634" s="36"/>
      <c r="P634" s="188" t="e">
        <f>(Q632/P635*100)</f>
        <v>#DIV/0!</v>
      </c>
      <c r="Q634" s="188"/>
      <c r="R634" s="36"/>
      <c r="S634" s="188" t="e">
        <f>(T632/S635*100)</f>
        <v>#DIV/0!</v>
      </c>
      <c r="T634" s="188"/>
      <c r="U634" s="36"/>
      <c r="V634" s="188" t="e">
        <f>(W632/V635*100)</f>
        <v>#DIV/0!</v>
      </c>
      <c r="W634" s="188"/>
      <c r="X634" s="36"/>
      <c r="Y634" s="188" t="e">
        <f>(Z632/Y635*100)</f>
        <v>#DIV/0!</v>
      </c>
      <c r="Z634" s="188"/>
      <c r="AA634" s="36"/>
      <c r="AB634" s="188" t="e">
        <f>(AC632/AB635*100)</f>
        <v>#DIV/0!</v>
      </c>
      <c r="AC634" s="188"/>
      <c r="AD634" s="36"/>
      <c r="AE634" s="188" t="e">
        <f>(AF632/AE635*100)</f>
        <v>#DIV/0!</v>
      </c>
      <c r="AF634" s="188"/>
      <c r="AG634" s="36"/>
      <c r="AH634" s="188" t="e">
        <f>(AI632/AH635*100)</f>
        <v>#DIV/0!</v>
      </c>
      <c r="AI634" s="188"/>
      <c r="AJ634" s="36"/>
    </row>
    <row r="635" spans="1:36" hidden="1" x14ac:dyDescent="0.2">
      <c r="A635" s="5" t="s">
        <v>39</v>
      </c>
      <c r="B635" s="192">
        <f>(B632+C632)</f>
        <v>0</v>
      </c>
      <c r="C635" s="191"/>
      <c r="D635" s="192">
        <f>(D632+E632)</f>
        <v>0</v>
      </c>
      <c r="E635" s="191"/>
      <c r="F635" s="37"/>
      <c r="G635" s="192">
        <f>(G632+H632)</f>
        <v>0</v>
      </c>
      <c r="H635" s="191"/>
      <c r="I635" s="37"/>
      <c r="J635" s="192">
        <f>(J632+K632)</f>
        <v>0</v>
      </c>
      <c r="K635" s="191"/>
      <c r="L635" s="37"/>
      <c r="M635" s="192">
        <f>(M632+N632)</f>
        <v>0</v>
      </c>
      <c r="N635" s="191"/>
      <c r="O635" s="37"/>
      <c r="P635" s="192">
        <f>(P632+Q632)</f>
        <v>0</v>
      </c>
      <c r="Q635" s="191"/>
      <c r="R635" s="37"/>
      <c r="S635" s="192">
        <f>(S632+T632)</f>
        <v>0</v>
      </c>
      <c r="T635" s="191"/>
      <c r="U635" s="37"/>
      <c r="V635" s="192">
        <f>(V632+W632)</f>
        <v>0</v>
      </c>
      <c r="W635" s="191"/>
      <c r="X635" s="37"/>
      <c r="Y635" s="192">
        <f>(Y632+Z632)</f>
        <v>0</v>
      </c>
      <c r="Z635" s="191"/>
      <c r="AA635" s="37"/>
      <c r="AB635" s="192">
        <f>(AB632+AC632)</f>
        <v>0</v>
      </c>
      <c r="AC635" s="191"/>
      <c r="AD635" s="37"/>
      <c r="AE635" s="192">
        <f>(AE632+AF632)</f>
        <v>0</v>
      </c>
      <c r="AF635" s="191"/>
      <c r="AG635" s="37"/>
      <c r="AH635" s="192">
        <f>(AH632+AI632)</f>
        <v>0</v>
      </c>
      <c r="AI635" s="191"/>
      <c r="AJ635" s="37"/>
    </row>
    <row r="636" spans="1:36" hidden="1" x14ac:dyDescent="0.2">
      <c r="A636" s="5" t="s">
        <v>40</v>
      </c>
      <c r="B636" s="188" t="e">
        <f>SUM(D636:AI636)</f>
        <v>#DIV/0!</v>
      </c>
      <c r="C636" s="191"/>
      <c r="D636" s="188" t="e">
        <f>(D635/B635*100)</f>
        <v>#DIV/0!</v>
      </c>
      <c r="E636" s="188"/>
      <c r="F636" s="36"/>
      <c r="G636" s="188" t="e">
        <f>(G635/B635*100)</f>
        <v>#DIV/0!</v>
      </c>
      <c r="H636" s="188"/>
      <c r="I636" s="36"/>
      <c r="J636" s="188" t="e">
        <f>(J635/B635*100)</f>
        <v>#DIV/0!</v>
      </c>
      <c r="K636" s="188"/>
      <c r="L636" s="36"/>
      <c r="M636" s="188" t="e">
        <f>(M635/B635*100)</f>
        <v>#DIV/0!</v>
      </c>
      <c r="N636" s="188"/>
      <c r="O636" s="36"/>
      <c r="P636" s="188" t="e">
        <f>(P635/B635*100)</f>
        <v>#DIV/0!</v>
      </c>
      <c r="Q636" s="188"/>
      <c r="R636" s="36"/>
      <c r="S636" s="188" t="e">
        <f>(S635/B635*100)</f>
        <v>#DIV/0!</v>
      </c>
      <c r="T636" s="188"/>
      <c r="U636" s="36"/>
      <c r="V636" s="188" t="e">
        <f>(V635/B635*100)</f>
        <v>#DIV/0!</v>
      </c>
      <c r="W636" s="188"/>
      <c r="X636" s="36"/>
      <c r="Y636" s="188" t="e">
        <f>(Y635/B635*100)</f>
        <v>#DIV/0!</v>
      </c>
      <c r="Z636" s="188"/>
      <c r="AA636" s="36"/>
      <c r="AB636" s="188" t="e">
        <f>(AB635/B635*100)</f>
        <v>#DIV/0!</v>
      </c>
      <c r="AC636" s="188"/>
      <c r="AD636" s="36"/>
      <c r="AE636" s="188" t="e">
        <f>(AE635/B635*100)</f>
        <v>#DIV/0!</v>
      </c>
      <c r="AF636" s="188"/>
      <c r="AG636" s="36"/>
      <c r="AH636" s="188" t="e">
        <f>(AH635/B635*100)</f>
        <v>#DIV/0!</v>
      </c>
      <c r="AI636" s="188"/>
      <c r="AJ636" s="36"/>
    </row>
    <row r="637" spans="1:36" hidden="1" x14ac:dyDescent="0.2">
      <c r="A637" s="112" t="s">
        <v>98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3" t="s">
        <v>42</v>
      </c>
      <c r="B645" s="193"/>
      <c r="C645" s="193"/>
      <c r="D645" s="193"/>
      <c r="E645" s="193"/>
      <c r="F645" s="193"/>
      <c r="G645" s="193"/>
      <c r="H645" s="193"/>
      <c r="I645" s="193"/>
      <c r="J645" s="193"/>
      <c r="K645" s="193"/>
      <c r="L645" s="193"/>
      <c r="M645" s="193"/>
      <c r="N645" s="193"/>
      <c r="O645" s="193"/>
      <c r="P645" s="193"/>
      <c r="Q645" s="193"/>
      <c r="R645" s="193"/>
      <c r="S645" s="193"/>
      <c r="T645" s="193"/>
      <c r="U645" s="193"/>
      <c r="V645" s="193"/>
      <c r="W645" s="193"/>
      <c r="X645" s="193"/>
      <c r="Y645" s="193"/>
      <c r="Z645" s="193"/>
      <c r="AA645" s="193"/>
      <c r="AB645" s="193"/>
      <c r="AC645" s="193"/>
      <c r="AD645" s="193"/>
      <c r="AE645" s="193"/>
      <c r="AF645" s="193"/>
      <c r="AG645" s="193"/>
      <c r="AH645" s="193"/>
      <c r="AI645" s="193"/>
    </row>
    <row r="646" spans="1:36" hidden="1" x14ac:dyDescent="0.2">
      <c r="A646" s="189" t="s">
        <v>56</v>
      </c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189"/>
      <c r="AB646" s="189"/>
      <c r="AC646" s="189"/>
      <c r="AD646" s="189"/>
      <c r="AE646" s="189"/>
      <c r="AF646" s="189"/>
      <c r="AG646" s="189"/>
      <c r="AH646" s="189"/>
      <c r="AI646" s="189"/>
    </row>
    <row r="647" spans="1:36" hidden="1" x14ac:dyDescent="0.2">
      <c r="A647" s="196" t="s">
        <v>136</v>
      </c>
      <c r="B647" s="195"/>
      <c r="C647" s="195"/>
      <c r="D647" s="195"/>
      <c r="E647" s="195"/>
      <c r="F647" s="195"/>
      <c r="G647" s="195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  <c r="R647" s="195"/>
      <c r="S647" s="195"/>
      <c r="T647" s="195"/>
      <c r="U647" s="195"/>
      <c r="V647" s="195"/>
      <c r="W647" s="195"/>
      <c r="X647" s="195"/>
      <c r="Y647" s="195"/>
      <c r="Z647" s="195"/>
      <c r="AA647" s="195"/>
      <c r="AB647" s="195"/>
      <c r="AC647" s="195"/>
      <c r="AD647" s="195"/>
      <c r="AE647" s="195"/>
      <c r="AF647" s="195"/>
      <c r="AG647" s="195"/>
      <c r="AH647" s="195"/>
      <c r="AI647" s="195"/>
    </row>
    <row r="648" spans="1:36" hidden="1" x14ac:dyDescent="0.2">
      <c r="A648" s="189" t="s">
        <v>114</v>
      </c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  <c r="AA648" s="189"/>
      <c r="AB648" s="189"/>
      <c r="AC648" s="189"/>
      <c r="AD648" s="189"/>
      <c r="AE648" s="189"/>
      <c r="AF648" s="189"/>
      <c r="AG648" s="189"/>
      <c r="AH648" s="189"/>
      <c r="AI648" s="189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87" t="s">
        <v>33</v>
      </c>
      <c r="B651" s="190" t="s">
        <v>0</v>
      </c>
      <c r="C651" s="190"/>
      <c r="D651" s="190" t="s">
        <v>12</v>
      </c>
      <c r="E651" s="190"/>
      <c r="F651" s="159"/>
      <c r="G651" s="190" t="s">
        <v>13</v>
      </c>
      <c r="H651" s="190"/>
      <c r="I651" s="159"/>
      <c r="J651" s="190" t="s">
        <v>14</v>
      </c>
      <c r="K651" s="190"/>
      <c r="L651" s="159"/>
      <c r="M651" s="190" t="s">
        <v>15</v>
      </c>
      <c r="N651" s="190"/>
      <c r="O651" s="159"/>
      <c r="P651" s="190" t="s">
        <v>27</v>
      </c>
      <c r="Q651" s="190"/>
      <c r="R651" s="159"/>
      <c r="S651" s="190" t="s">
        <v>35</v>
      </c>
      <c r="T651" s="190"/>
      <c r="U651" s="159"/>
      <c r="V651" s="190" t="s">
        <v>16</v>
      </c>
      <c r="W651" s="190"/>
      <c r="X651" s="159"/>
      <c r="Y651" s="190" t="s">
        <v>68</v>
      </c>
      <c r="Z651" s="190"/>
      <c r="AA651" s="159"/>
      <c r="AB651" s="190" t="s">
        <v>34</v>
      </c>
      <c r="AC651" s="190"/>
      <c r="AD651" s="159"/>
      <c r="AE651" s="190" t="s">
        <v>17</v>
      </c>
      <c r="AF651" s="190"/>
      <c r="AG651" s="159"/>
      <c r="AH651" s="190" t="s">
        <v>18</v>
      </c>
      <c r="AI651" s="190"/>
      <c r="AJ651" s="74"/>
    </row>
    <row r="652" spans="1:36" ht="25.5" hidden="1" thickTop="1" thickBot="1" x14ac:dyDescent="0.25">
      <c r="A652" s="194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91</v>
      </c>
      <c r="B653" s="104">
        <f t="shared" ref="B653:B690" si="78">(D653+G653+J653+M653+P653+S653+V653+Y653+AB653+AE653+AH653)</f>
        <v>0</v>
      </c>
      <c r="C653" s="104">
        <f t="shared" ref="C653:C690" si="7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123</v>
      </c>
      <c r="B654" s="104">
        <f t="shared" si="78"/>
        <v>0</v>
      </c>
      <c r="C654" s="104">
        <f t="shared" si="7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80">AH654+AI654</f>
        <v>0</v>
      </c>
    </row>
    <row r="655" spans="1:36" ht="15.95" hidden="1" customHeight="1" thickTop="1" thickBot="1" x14ac:dyDescent="0.25">
      <c r="A655" s="52" t="s">
        <v>100</v>
      </c>
      <c r="B655" s="104">
        <f t="shared" si="78"/>
        <v>0</v>
      </c>
      <c r="C655" s="104">
        <f t="shared" si="7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80"/>
        <v>0</v>
      </c>
    </row>
    <row r="656" spans="1:36" ht="15.95" hidden="1" customHeight="1" thickTop="1" thickBot="1" x14ac:dyDescent="0.25">
      <c r="A656" s="52" t="s">
        <v>97</v>
      </c>
      <c r="B656" s="104">
        <f t="shared" si="78"/>
        <v>0</v>
      </c>
      <c r="C656" s="104">
        <f t="shared" si="7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80"/>
        <v>0</v>
      </c>
    </row>
    <row r="657" spans="1:36" ht="15.95" hidden="1" customHeight="1" thickTop="1" thickBot="1" x14ac:dyDescent="0.25">
      <c r="A657" s="52" t="s">
        <v>92</v>
      </c>
      <c r="B657" s="104">
        <f t="shared" si="78"/>
        <v>0</v>
      </c>
      <c r="C657" s="104">
        <f t="shared" si="7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80"/>
        <v>0</v>
      </c>
    </row>
    <row r="658" spans="1:36" ht="15.95" hidden="1" customHeight="1" thickTop="1" thickBot="1" x14ac:dyDescent="0.25">
      <c r="A658" s="52" t="s">
        <v>89</v>
      </c>
      <c r="B658" s="104">
        <f t="shared" si="78"/>
        <v>0</v>
      </c>
      <c r="C658" s="104">
        <f t="shared" si="7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80"/>
        <v>0</v>
      </c>
    </row>
    <row r="659" spans="1:36" ht="15.95" hidden="1" customHeight="1" thickTop="1" thickBot="1" x14ac:dyDescent="0.25">
      <c r="A659" s="52" t="s">
        <v>94</v>
      </c>
      <c r="B659" s="104">
        <f t="shared" si="78"/>
        <v>0</v>
      </c>
      <c r="C659" s="104">
        <f t="shared" si="7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80"/>
        <v>0</v>
      </c>
    </row>
    <row r="660" spans="1:36" ht="15.95" hidden="1" customHeight="1" thickTop="1" thickBot="1" x14ac:dyDescent="0.25">
      <c r="A660" s="52" t="s">
        <v>90</v>
      </c>
      <c r="B660" s="104">
        <f t="shared" si="78"/>
        <v>0</v>
      </c>
      <c r="C660" s="104">
        <f t="shared" si="7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80"/>
        <v>0</v>
      </c>
    </row>
    <row r="661" spans="1:36" ht="15.95" hidden="1" customHeight="1" thickTop="1" thickBot="1" x14ac:dyDescent="0.25">
      <c r="A661" s="52" t="s">
        <v>78</v>
      </c>
      <c r="B661" s="104">
        <f t="shared" si="78"/>
        <v>0</v>
      </c>
      <c r="C661" s="104">
        <f t="shared" si="7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80"/>
        <v>0</v>
      </c>
    </row>
    <row r="662" spans="1:36" ht="15.95" hidden="1" customHeight="1" thickTop="1" thickBot="1" x14ac:dyDescent="0.25">
      <c r="A662" s="52" t="s">
        <v>96</v>
      </c>
      <c r="B662" s="104">
        <f t="shared" si="78"/>
        <v>0</v>
      </c>
      <c r="C662" s="104">
        <f t="shared" si="7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80"/>
        <v>0</v>
      </c>
    </row>
    <row r="663" spans="1:36" ht="15.95" hidden="1" customHeight="1" thickTop="1" thickBot="1" x14ac:dyDescent="0.25">
      <c r="A663" s="52" t="s">
        <v>99</v>
      </c>
      <c r="B663" s="104">
        <f t="shared" si="78"/>
        <v>0</v>
      </c>
      <c r="C663" s="104">
        <f t="shared" si="7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80"/>
        <v>0</v>
      </c>
    </row>
    <row r="664" spans="1:36" ht="15.95" hidden="1" customHeight="1" thickTop="1" thickBot="1" x14ac:dyDescent="0.25">
      <c r="A664" s="52" t="s">
        <v>83</v>
      </c>
      <c r="B664" s="104">
        <f t="shared" si="78"/>
        <v>0</v>
      </c>
      <c r="C664" s="104">
        <f t="shared" si="7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80"/>
        <v>0</v>
      </c>
    </row>
    <row r="665" spans="1:36" ht="15.95" hidden="1" customHeight="1" thickTop="1" thickBot="1" x14ac:dyDescent="0.25">
      <c r="A665" s="52" t="s">
        <v>85</v>
      </c>
      <c r="B665" s="104">
        <f t="shared" si="78"/>
        <v>0</v>
      </c>
      <c r="C665" s="104">
        <f t="shared" si="7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80"/>
        <v>0</v>
      </c>
    </row>
    <row r="666" spans="1:36" ht="15.95" hidden="1" customHeight="1" thickTop="1" thickBot="1" x14ac:dyDescent="0.25">
      <c r="A666" s="52" t="s">
        <v>81</v>
      </c>
      <c r="B666" s="104">
        <f t="shared" si="78"/>
        <v>0</v>
      </c>
      <c r="C666" s="104">
        <f t="shared" si="7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80"/>
        <v>0</v>
      </c>
    </row>
    <row r="667" spans="1:36" ht="15.95" hidden="1" customHeight="1" thickTop="1" thickBot="1" x14ac:dyDescent="0.25">
      <c r="A667" s="52" t="s">
        <v>80</v>
      </c>
      <c r="B667" s="104">
        <f t="shared" si="78"/>
        <v>0</v>
      </c>
      <c r="C667" s="104">
        <f t="shared" si="7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80"/>
        <v>0</v>
      </c>
    </row>
    <row r="668" spans="1:36" ht="15.95" hidden="1" customHeight="1" thickTop="1" thickBot="1" x14ac:dyDescent="0.25">
      <c r="A668" s="52" t="s">
        <v>108</v>
      </c>
      <c r="B668" s="104">
        <f t="shared" si="78"/>
        <v>0</v>
      </c>
      <c r="C668" s="104">
        <f t="shared" si="7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80"/>
        <v>0</v>
      </c>
    </row>
    <row r="669" spans="1:36" ht="15.95" hidden="1" customHeight="1" thickTop="1" thickBot="1" x14ac:dyDescent="0.25">
      <c r="A669" s="52" t="s">
        <v>79</v>
      </c>
      <c r="B669" s="104">
        <f t="shared" si="78"/>
        <v>0</v>
      </c>
      <c r="C669" s="104">
        <f t="shared" si="7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80"/>
        <v>0</v>
      </c>
    </row>
    <row r="670" spans="1:36" ht="15.95" hidden="1" customHeight="1" thickTop="1" thickBot="1" x14ac:dyDescent="0.25">
      <c r="A670" s="52" t="s">
        <v>84</v>
      </c>
      <c r="B670" s="104">
        <f t="shared" si="78"/>
        <v>0</v>
      </c>
      <c r="C670" s="104">
        <f t="shared" si="7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80"/>
        <v>0</v>
      </c>
    </row>
    <row r="671" spans="1:36" ht="15.95" hidden="1" customHeight="1" thickTop="1" thickBot="1" x14ac:dyDescent="0.25">
      <c r="A671" s="52" t="s">
        <v>101</v>
      </c>
      <c r="B671" s="104">
        <f t="shared" si="78"/>
        <v>0</v>
      </c>
      <c r="C671" s="104">
        <f t="shared" si="7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80"/>
        <v>0</v>
      </c>
    </row>
    <row r="672" spans="1:36" ht="15.95" hidden="1" customHeight="1" thickTop="1" thickBot="1" x14ac:dyDescent="0.25">
      <c r="A672" s="52" t="s">
        <v>93</v>
      </c>
      <c r="B672" s="104">
        <f t="shared" si="78"/>
        <v>0</v>
      </c>
      <c r="C672" s="104">
        <f t="shared" si="7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80"/>
        <v>0</v>
      </c>
    </row>
    <row r="673" spans="1:36" ht="15.95" hidden="1" customHeight="1" thickTop="1" thickBot="1" x14ac:dyDescent="0.25">
      <c r="A673" s="52" t="s">
        <v>102</v>
      </c>
      <c r="B673" s="104">
        <f t="shared" si="78"/>
        <v>0</v>
      </c>
      <c r="C673" s="104">
        <f t="shared" si="7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80"/>
        <v>0</v>
      </c>
    </row>
    <row r="674" spans="1:36" ht="15.95" hidden="1" customHeight="1" thickTop="1" thickBot="1" x14ac:dyDescent="0.25">
      <c r="A674" s="51" t="s">
        <v>116</v>
      </c>
      <c r="B674" s="104">
        <f t="shared" si="78"/>
        <v>0</v>
      </c>
      <c r="C674" s="104">
        <f t="shared" si="7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80"/>
        <v>0</v>
      </c>
    </row>
    <row r="675" spans="1:36" ht="15.95" hidden="1" customHeight="1" thickTop="1" thickBot="1" x14ac:dyDescent="0.25">
      <c r="A675" s="52" t="s">
        <v>107</v>
      </c>
      <c r="B675" s="104">
        <f t="shared" si="78"/>
        <v>0</v>
      </c>
      <c r="C675" s="104">
        <f t="shared" si="7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80"/>
        <v>0</v>
      </c>
    </row>
    <row r="676" spans="1:36" ht="15.95" hidden="1" customHeight="1" thickTop="1" thickBot="1" x14ac:dyDescent="0.25">
      <c r="A676" s="52" t="s">
        <v>82</v>
      </c>
      <c r="B676" s="104">
        <f t="shared" si="78"/>
        <v>0</v>
      </c>
      <c r="C676" s="104">
        <f t="shared" si="7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80"/>
        <v>0</v>
      </c>
    </row>
    <row r="677" spans="1:36" ht="15.95" hidden="1" customHeight="1" thickTop="1" thickBot="1" x14ac:dyDescent="0.25">
      <c r="A677" s="52" t="s">
        <v>105</v>
      </c>
      <c r="B677" s="104">
        <f t="shared" si="78"/>
        <v>0</v>
      </c>
      <c r="C677" s="104">
        <f t="shared" si="7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80"/>
        <v>0</v>
      </c>
    </row>
    <row r="678" spans="1:36" ht="15.95" hidden="1" customHeight="1" thickTop="1" thickBot="1" x14ac:dyDescent="0.25">
      <c r="A678" s="52" t="s">
        <v>115</v>
      </c>
      <c r="B678" s="104">
        <f t="shared" si="78"/>
        <v>0</v>
      </c>
      <c r="C678" s="104">
        <f t="shared" si="7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80"/>
        <v>0</v>
      </c>
    </row>
    <row r="679" spans="1:36" ht="15.95" hidden="1" customHeight="1" thickTop="1" thickBot="1" x14ac:dyDescent="0.25">
      <c r="A679" s="52" t="s">
        <v>117</v>
      </c>
      <c r="B679" s="104">
        <f t="shared" si="78"/>
        <v>0</v>
      </c>
      <c r="C679" s="104">
        <f t="shared" si="7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80"/>
        <v>0</v>
      </c>
    </row>
    <row r="680" spans="1:36" ht="15.95" hidden="1" customHeight="1" thickTop="1" thickBot="1" x14ac:dyDescent="0.25">
      <c r="A680" s="52" t="s">
        <v>120</v>
      </c>
      <c r="B680" s="104">
        <f t="shared" si="78"/>
        <v>0</v>
      </c>
      <c r="C680" s="104">
        <f t="shared" si="7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80"/>
        <v>0</v>
      </c>
    </row>
    <row r="681" spans="1:36" ht="15.95" hidden="1" customHeight="1" thickTop="1" thickBot="1" x14ac:dyDescent="0.25">
      <c r="A681" s="52" t="s">
        <v>125</v>
      </c>
      <c r="B681" s="104">
        <f t="shared" si="78"/>
        <v>0</v>
      </c>
      <c r="C681" s="104">
        <f t="shared" si="7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80"/>
        <v>0</v>
      </c>
    </row>
    <row r="682" spans="1:36" s="45" customFormat="1" ht="15.95" hidden="1" customHeight="1" thickTop="1" thickBot="1" x14ac:dyDescent="0.25">
      <c r="A682" s="52" t="s">
        <v>103</v>
      </c>
      <c r="B682" s="106">
        <f t="shared" si="78"/>
        <v>0</v>
      </c>
      <c r="C682" s="106">
        <f t="shared" si="7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80"/>
        <v>0</v>
      </c>
    </row>
    <row r="683" spans="1:36" ht="15.95" hidden="1" customHeight="1" thickTop="1" thickBot="1" x14ac:dyDescent="0.25">
      <c r="A683" s="51" t="s">
        <v>110</v>
      </c>
      <c r="B683" s="104">
        <f t="shared" si="78"/>
        <v>0</v>
      </c>
      <c r="C683" s="104">
        <f t="shared" si="7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80"/>
        <v>0</v>
      </c>
    </row>
    <row r="684" spans="1:36" s="45" customFormat="1" ht="15.95" hidden="1" customHeight="1" thickTop="1" thickBot="1" x14ac:dyDescent="0.25">
      <c r="A684" s="52" t="s">
        <v>124</v>
      </c>
      <c r="B684" s="106">
        <f t="shared" si="78"/>
        <v>0</v>
      </c>
      <c r="C684" s="106">
        <f t="shared" si="7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80"/>
        <v>0</v>
      </c>
    </row>
    <row r="685" spans="1:36" ht="15.95" hidden="1" customHeight="1" thickTop="1" thickBot="1" x14ac:dyDescent="0.25">
      <c r="A685" s="52" t="s">
        <v>119</v>
      </c>
      <c r="B685" s="104">
        <f t="shared" si="78"/>
        <v>0</v>
      </c>
      <c r="C685" s="104">
        <f t="shared" si="7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80"/>
        <v>0</v>
      </c>
    </row>
    <row r="686" spans="1:36" ht="15.95" hidden="1" customHeight="1" thickTop="1" thickBot="1" x14ac:dyDescent="0.25">
      <c r="A686" s="52" t="s">
        <v>121</v>
      </c>
      <c r="B686" s="104">
        <f t="shared" si="78"/>
        <v>0</v>
      </c>
      <c r="C686" s="104">
        <f t="shared" si="7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80"/>
        <v>0</v>
      </c>
    </row>
    <row r="687" spans="1:36" s="45" customFormat="1" ht="15.95" hidden="1" customHeight="1" thickTop="1" thickBot="1" x14ac:dyDescent="0.25">
      <c r="A687" s="52" t="s">
        <v>88</v>
      </c>
      <c r="B687" s="106">
        <f t="shared" si="78"/>
        <v>0</v>
      </c>
      <c r="C687" s="106">
        <f t="shared" si="7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80"/>
        <v>0</v>
      </c>
    </row>
    <row r="688" spans="1:36" s="45" customFormat="1" ht="15.95" hidden="1" customHeight="1" thickTop="1" thickBot="1" x14ac:dyDescent="0.25">
      <c r="A688" s="52" t="s">
        <v>106</v>
      </c>
      <c r="B688" s="106">
        <f t="shared" si="78"/>
        <v>0</v>
      </c>
      <c r="C688" s="106">
        <f t="shared" si="7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80"/>
        <v>0</v>
      </c>
    </row>
    <row r="689" spans="1:36" ht="15.95" hidden="1" customHeight="1" thickTop="1" thickBot="1" x14ac:dyDescent="0.25">
      <c r="A689" s="52" t="s">
        <v>104</v>
      </c>
      <c r="B689" s="104">
        <f t="shared" si="78"/>
        <v>0</v>
      </c>
      <c r="C689" s="104">
        <f t="shared" si="7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80"/>
        <v>0</v>
      </c>
    </row>
    <row r="690" spans="1:36" ht="15.95" hidden="1" customHeight="1" thickTop="1" thickBot="1" x14ac:dyDescent="0.25">
      <c r="A690" s="52" t="s">
        <v>111</v>
      </c>
      <c r="B690" s="104">
        <f t="shared" si="78"/>
        <v>0</v>
      </c>
      <c r="C690" s="104">
        <f t="shared" si="7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8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81">SUM(C653:C690)</f>
        <v>0</v>
      </c>
      <c r="D691" s="66">
        <f t="shared" si="81"/>
        <v>0</v>
      </c>
      <c r="E691" s="66">
        <f t="shared" si="81"/>
        <v>0</v>
      </c>
      <c r="F691" s="66">
        <f t="shared" si="81"/>
        <v>0</v>
      </c>
      <c r="G691" s="66">
        <f t="shared" si="81"/>
        <v>0</v>
      </c>
      <c r="H691" s="66">
        <f t="shared" si="81"/>
        <v>0</v>
      </c>
      <c r="I691" s="66">
        <f t="shared" si="81"/>
        <v>0</v>
      </c>
      <c r="J691" s="66">
        <f t="shared" si="81"/>
        <v>0</v>
      </c>
      <c r="K691" s="66">
        <f t="shared" si="81"/>
        <v>0</v>
      </c>
      <c r="L691" s="66">
        <f t="shared" si="81"/>
        <v>0</v>
      </c>
      <c r="M691" s="66">
        <f t="shared" si="81"/>
        <v>0</v>
      </c>
      <c r="N691" s="66">
        <f t="shared" si="81"/>
        <v>0</v>
      </c>
      <c r="O691" s="66">
        <f t="shared" si="81"/>
        <v>0</v>
      </c>
      <c r="P691" s="66">
        <f t="shared" si="81"/>
        <v>0</v>
      </c>
      <c r="Q691" s="66">
        <f t="shared" si="81"/>
        <v>0</v>
      </c>
      <c r="R691" s="66">
        <f t="shared" si="81"/>
        <v>0</v>
      </c>
      <c r="S691" s="66">
        <f t="shared" si="81"/>
        <v>0</v>
      </c>
      <c r="T691" s="66">
        <f t="shared" si="81"/>
        <v>0</v>
      </c>
      <c r="U691" s="66">
        <f t="shared" si="81"/>
        <v>0</v>
      </c>
      <c r="V691" s="66">
        <f t="shared" si="81"/>
        <v>0</v>
      </c>
      <c r="W691" s="66">
        <f t="shared" si="81"/>
        <v>0</v>
      </c>
      <c r="X691" s="66">
        <f t="shared" si="81"/>
        <v>0</v>
      </c>
      <c r="Y691" s="66">
        <f t="shared" si="81"/>
        <v>0</v>
      </c>
      <c r="Z691" s="66">
        <f t="shared" si="81"/>
        <v>0</v>
      </c>
      <c r="AA691" s="66">
        <f t="shared" si="81"/>
        <v>0</v>
      </c>
      <c r="AB691" s="66">
        <f t="shared" si="81"/>
        <v>0</v>
      </c>
      <c r="AC691" s="66">
        <f t="shared" si="81"/>
        <v>0</v>
      </c>
      <c r="AD691" s="66">
        <f t="shared" si="81"/>
        <v>0</v>
      </c>
      <c r="AE691" s="66">
        <f t="shared" si="81"/>
        <v>0</v>
      </c>
      <c r="AF691" s="66">
        <f t="shared" si="81"/>
        <v>0</v>
      </c>
      <c r="AG691" s="66">
        <f t="shared" si="81"/>
        <v>0</v>
      </c>
      <c r="AH691" s="66">
        <f t="shared" si="81"/>
        <v>0</v>
      </c>
      <c r="AI691" s="66">
        <f t="shared" si="8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88" t="e">
        <f>(C691/B694*100)</f>
        <v>#DIV/0!</v>
      </c>
      <c r="C693" s="188"/>
      <c r="D693" s="188" t="e">
        <f>(E691/D694*100)</f>
        <v>#DIV/0!</v>
      </c>
      <c r="E693" s="188"/>
      <c r="F693" s="36"/>
      <c r="G693" s="188" t="e">
        <f>(H691/G694*100)</f>
        <v>#DIV/0!</v>
      </c>
      <c r="H693" s="188"/>
      <c r="I693" s="36"/>
      <c r="J693" s="188" t="e">
        <f>(K691/J694*100)</f>
        <v>#DIV/0!</v>
      </c>
      <c r="K693" s="188"/>
      <c r="L693" s="36"/>
      <c r="M693" s="188" t="e">
        <f>(N691/M694*100)</f>
        <v>#DIV/0!</v>
      </c>
      <c r="N693" s="188"/>
      <c r="O693" s="36"/>
      <c r="P693" s="188" t="e">
        <f>(Q691/P694*100)</f>
        <v>#DIV/0!</v>
      </c>
      <c r="Q693" s="188"/>
      <c r="R693" s="36"/>
      <c r="S693" s="188" t="e">
        <f>(T691/S694*100)</f>
        <v>#DIV/0!</v>
      </c>
      <c r="T693" s="188"/>
      <c r="U693" s="36"/>
      <c r="V693" s="188" t="e">
        <f>(W691/V694*100)</f>
        <v>#DIV/0!</v>
      </c>
      <c r="W693" s="188"/>
      <c r="X693" s="36"/>
      <c r="Y693" s="188" t="e">
        <f>(Z691/Y694*100)</f>
        <v>#DIV/0!</v>
      </c>
      <c r="Z693" s="188"/>
      <c r="AA693" s="36"/>
      <c r="AB693" s="188" t="e">
        <f>(AC691/AB694*100)</f>
        <v>#DIV/0!</v>
      </c>
      <c r="AC693" s="188"/>
      <c r="AD693" s="36"/>
      <c r="AE693" s="188" t="e">
        <f>(AF691/AE694*100)</f>
        <v>#DIV/0!</v>
      </c>
      <c r="AF693" s="188"/>
      <c r="AG693" s="36"/>
      <c r="AH693" s="188" t="e">
        <f>(AI691/AH694*100)</f>
        <v>#DIV/0!</v>
      </c>
      <c r="AI693" s="188"/>
      <c r="AJ693" s="36"/>
    </row>
    <row r="694" spans="1:36" hidden="1" x14ac:dyDescent="0.2">
      <c r="A694" s="5" t="s">
        <v>39</v>
      </c>
      <c r="B694" s="192">
        <f>(B691+C691)</f>
        <v>0</v>
      </c>
      <c r="C694" s="191"/>
      <c r="D694" s="192">
        <f>(D691+E691)</f>
        <v>0</v>
      </c>
      <c r="E694" s="191"/>
      <c r="F694" s="37"/>
      <c r="G694" s="192">
        <f>(G691+H691)</f>
        <v>0</v>
      </c>
      <c r="H694" s="191"/>
      <c r="I694" s="37"/>
      <c r="J694" s="192">
        <f>(J691+K691)</f>
        <v>0</v>
      </c>
      <c r="K694" s="191"/>
      <c r="L694" s="37"/>
      <c r="M694" s="192">
        <f>(M691+N691)</f>
        <v>0</v>
      </c>
      <c r="N694" s="191"/>
      <c r="O694" s="37"/>
      <c r="P694" s="192">
        <f>(P691+Q691)</f>
        <v>0</v>
      </c>
      <c r="Q694" s="191"/>
      <c r="R694" s="37"/>
      <c r="S694" s="192">
        <f>(S691+T691)</f>
        <v>0</v>
      </c>
      <c r="T694" s="191"/>
      <c r="U694" s="37"/>
      <c r="V694" s="192">
        <f>(V691+W691)</f>
        <v>0</v>
      </c>
      <c r="W694" s="191"/>
      <c r="X694" s="37"/>
      <c r="Y694" s="192">
        <f>(Y691+Z691)</f>
        <v>0</v>
      </c>
      <c r="Z694" s="191"/>
      <c r="AA694" s="37"/>
      <c r="AB694" s="192">
        <f>(AB691+AC691)</f>
        <v>0</v>
      </c>
      <c r="AC694" s="191"/>
      <c r="AD694" s="37"/>
      <c r="AE694" s="192">
        <f>(AE691+AF691)</f>
        <v>0</v>
      </c>
      <c r="AF694" s="191"/>
      <c r="AG694" s="37"/>
      <c r="AH694" s="192">
        <f>(AH691+AI691)</f>
        <v>0</v>
      </c>
      <c r="AI694" s="191"/>
      <c r="AJ694" s="37"/>
    </row>
    <row r="695" spans="1:36" hidden="1" x14ac:dyDescent="0.2">
      <c r="A695" s="5" t="s">
        <v>40</v>
      </c>
      <c r="B695" s="188" t="e">
        <f>SUM(D695:AI695)</f>
        <v>#DIV/0!</v>
      </c>
      <c r="C695" s="191"/>
      <c r="D695" s="188" t="e">
        <f>(D694/B694*100)</f>
        <v>#DIV/0!</v>
      </c>
      <c r="E695" s="188"/>
      <c r="F695" s="36"/>
      <c r="G695" s="188" t="e">
        <f>(G694/B694*100)</f>
        <v>#DIV/0!</v>
      </c>
      <c r="H695" s="188"/>
      <c r="I695" s="36"/>
      <c r="J695" s="188" t="e">
        <f>(J694/B694*100)</f>
        <v>#DIV/0!</v>
      </c>
      <c r="K695" s="188"/>
      <c r="L695" s="36"/>
      <c r="M695" s="188" t="e">
        <f>(M694/B694*100)</f>
        <v>#DIV/0!</v>
      </c>
      <c r="N695" s="188"/>
      <c r="O695" s="36"/>
      <c r="P695" s="188" t="e">
        <f>(P694/B694*100)</f>
        <v>#DIV/0!</v>
      </c>
      <c r="Q695" s="188"/>
      <c r="R695" s="36"/>
      <c r="S695" s="188" t="e">
        <f>(S694/B694*100)</f>
        <v>#DIV/0!</v>
      </c>
      <c r="T695" s="188"/>
      <c r="U695" s="36"/>
      <c r="V695" s="188" t="e">
        <f>(V694/B694*100)</f>
        <v>#DIV/0!</v>
      </c>
      <c r="W695" s="188"/>
      <c r="X695" s="36"/>
      <c r="Y695" s="188" t="e">
        <f>(Y694/B694*100)</f>
        <v>#DIV/0!</v>
      </c>
      <c r="Z695" s="188"/>
      <c r="AA695" s="36"/>
      <c r="AB695" s="188" t="e">
        <f>(AB694/B694*100)</f>
        <v>#DIV/0!</v>
      </c>
      <c r="AC695" s="188"/>
      <c r="AD695" s="36"/>
      <c r="AE695" s="188" t="e">
        <f>(AE694/B694*100)</f>
        <v>#DIV/0!</v>
      </c>
      <c r="AF695" s="188"/>
      <c r="AG695" s="36"/>
      <c r="AH695" s="188" t="e">
        <f>(AH694/B694*100)</f>
        <v>#DIV/0!</v>
      </c>
      <c r="AI695" s="188"/>
      <c r="AJ695" s="36"/>
    </row>
    <row r="696" spans="1:36" hidden="1" x14ac:dyDescent="0.2">
      <c r="A696" s="112" t="s">
        <v>98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3" t="s">
        <v>42</v>
      </c>
      <c r="B704" s="193"/>
      <c r="C704" s="193"/>
      <c r="D704" s="193"/>
      <c r="E704" s="193"/>
      <c r="F704" s="193"/>
      <c r="G704" s="193"/>
      <c r="H704" s="193"/>
      <c r="I704" s="193"/>
      <c r="J704" s="193"/>
      <c r="K704" s="193"/>
      <c r="L704" s="193"/>
      <c r="M704" s="193"/>
      <c r="N704" s="193"/>
      <c r="O704" s="193"/>
      <c r="P704" s="193"/>
      <c r="Q704" s="193"/>
      <c r="R704" s="193"/>
      <c r="S704" s="193"/>
      <c r="T704" s="193"/>
      <c r="U704" s="193"/>
      <c r="V704" s="193"/>
      <c r="W704" s="193"/>
      <c r="X704" s="193"/>
      <c r="Y704" s="193"/>
      <c r="Z704" s="193"/>
      <c r="AA704" s="193"/>
      <c r="AB704" s="193"/>
      <c r="AC704" s="193"/>
      <c r="AD704" s="193"/>
      <c r="AE704" s="193"/>
      <c r="AF704" s="193"/>
      <c r="AG704" s="193"/>
      <c r="AH704" s="193"/>
      <c r="AI704" s="193"/>
    </row>
    <row r="705" spans="1:36" hidden="1" x14ac:dyDescent="0.2">
      <c r="A705" s="189" t="s">
        <v>56</v>
      </c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</row>
    <row r="706" spans="1:36" hidden="1" x14ac:dyDescent="0.2">
      <c r="A706" s="196" t="s">
        <v>137</v>
      </c>
      <c r="B706" s="195"/>
      <c r="C706" s="195"/>
      <c r="D706" s="195"/>
      <c r="E706" s="195"/>
      <c r="F706" s="195"/>
      <c r="G706" s="195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  <c r="AB706" s="195"/>
      <c r="AC706" s="195"/>
      <c r="AD706" s="195"/>
      <c r="AE706" s="195"/>
      <c r="AF706" s="195"/>
      <c r="AG706" s="195"/>
      <c r="AH706" s="195"/>
      <c r="AI706" s="195"/>
    </row>
    <row r="707" spans="1:36" hidden="1" x14ac:dyDescent="0.2">
      <c r="A707" s="189" t="s">
        <v>114</v>
      </c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87" t="s">
        <v>33</v>
      </c>
      <c r="B710" s="190" t="s">
        <v>0</v>
      </c>
      <c r="C710" s="190"/>
      <c r="D710" s="190" t="s">
        <v>12</v>
      </c>
      <c r="E710" s="190"/>
      <c r="F710" s="159"/>
      <c r="G710" s="190" t="s">
        <v>13</v>
      </c>
      <c r="H710" s="190"/>
      <c r="I710" s="159"/>
      <c r="J710" s="190" t="s">
        <v>14</v>
      </c>
      <c r="K710" s="190"/>
      <c r="L710" s="159"/>
      <c r="M710" s="190" t="s">
        <v>15</v>
      </c>
      <c r="N710" s="190"/>
      <c r="O710" s="159"/>
      <c r="P710" s="190" t="s">
        <v>27</v>
      </c>
      <c r="Q710" s="190"/>
      <c r="R710" s="159"/>
      <c r="S710" s="190" t="s">
        <v>35</v>
      </c>
      <c r="T710" s="190"/>
      <c r="U710" s="159"/>
      <c r="V710" s="190" t="s">
        <v>16</v>
      </c>
      <c r="W710" s="190"/>
      <c r="X710" s="159"/>
      <c r="Y710" s="190" t="s">
        <v>68</v>
      </c>
      <c r="Z710" s="190"/>
      <c r="AA710" s="159"/>
      <c r="AB710" s="190" t="s">
        <v>34</v>
      </c>
      <c r="AC710" s="190"/>
      <c r="AD710" s="159"/>
      <c r="AE710" s="190" t="s">
        <v>17</v>
      </c>
      <c r="AF710" s="190"/>
      <c r="AG710" s="159"/>
      <c r="AH710" s="190" t="s">
        <v>18</v>
      </c>
      <c r="AI710" s="190"/>
      <c r="AJ710" s="74"/>
    </row>
    <row r="711" spans="1:36" ht="25.5" hidden="1" thickTop="1" thickBot="1" x14ac:dyDescent="0.25">
      <c r="A711" s="194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91</v>
      </c>
      <c r="B712" s="106">
        <f t="shared" ref="B712:B747" si="82">(D712+G712+J712+M712+P712+S712+V712+Y712+AB712+AE712+AH712)</f>
        <v>0</v>
      </c>
      <c r="C712" s="106">
        <f t="shared" ref="C712:C747" si="8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123</v>
      </c>
      <c r="B713" s="106">
        <f t="shared" si="82"/>
        <v>0</v>
      </c>
      <c r="C713" s="106">
        <f t="shared" si="8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84">AH713+AI713</f>
        <v>0</v>
      </c>
    </row>
    <row r="714" spans="1:36" s="45" customFormat="1" ht="15.95" hidden="1" customHeight="1" thickTop="1" thickBot="1" x14ac:dyDescent="0.25">
      <c r="A714" s="52" t="s">
        <v>100</v>
      </c>
      <c r="B714" s="106">
        <f t="shared" si="82"/>
        <v>0</v>
      </c>
      <c r="C714" s="106">
        <f t="shared" si="8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84"/>
        <v>0</v>
      </c>
    </row>
    <row r="715" spans="1:36" s="45" customFormat="1" ht="15.95" hidden="1" customHeight="1" thickTop="1" thickBot="1" x14ac:dyDescent="0.25">
      <c r="A715" s="52" t="s">
        <v>97</v>
      </c>
      <c r="B715" s="106">
        <f t="shared" si="82"/>
        <v>0</v>
      </c>
      <c r="C715" s="106">
        <f t="shared" si="8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84"/>
        <v>0</v>
      </c>
    </row>
    <row r="716" spans="1:36" s="45" customFormat="1" ht="15.95" hidden="1" customHeight="1" thickTop="1" thickBot="1" x14ac:dyDescent="0.25">
      <c r="A716" s="52" t="s">
        <v>92</v>
      </c>
      <c r="B716" s="106">
        <f t="shared" si="82"/>
        <v>0</v>
      </c>
      <c r="C716" s="106">
        <f t="shared" si="8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84"/>
        <v>0</v>
      </c>
    </row>
    <row r="717" spans="1:36" ht="15.95" hidden="1" customHeight="1" thickTop="1" thickBot="1" x14ac:dyDescent="0.25">
      <c r="A717" s="52" t="s">
        <v>89</v>
      </c>
      <c r="B717" s="104">
        <f t="shared" si="82"/>
        <v>0</v>
      </c>
      <c r="C717" s="104">
        <f t="shared" si="8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84"/>
        <v>0</v>
      </c>
    </row>
    <row r="718" spans="1:36" s="45" customFormat="1" ht="15.95" hidden="1" customHeight="1" thickTop="1" thickBot="1" x14ac:dyDescent="0.25">
      <c r="A718" s="52" t="s">
        <v>94</v>
      </c>
      <c r="B718" s="106">
        <f t="shared" si="82"/>
        <v>0</v>
      </c>
      <c r="C718" s="106">
        <f t="shared" si="8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84"/>
        <v>0</v>
      </c>
    </row>
    <row r="719" spans="1:36" s="45" customFormat="1" ht="15.95" hidden="1" customHeight="1" thickTop="1" thickBot="1" x14ac:dyDescent="0.25">
      <c r="A719" s="52" t="s">
        <v>90</v>
      </c>
      <c r="B719" s="106">
        <f t="shared" si="82"/>
        <v>0</v>
      </c>
      <c r="C719" s="106">
        <f t="shared" si="8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8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82"/>
        <v>0</v>
      </c>
      <c r="C720" s="106">
        <f t="shared" si="8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84"/>
        <v>0</v>
      </c>
    </row>
    <row r="721" spans="1:36" s="45" customFormat="1" ht="15.95" hidden="1" customHeight="1" thickTop="1" thickBot="1" x14ac:dyDescent="0.25">
      <c r="A721" s="52" t="s">
        <v>96</v>
      </c>
      <c r="B721" s="106">
        <f t="shared" si="82"/>
        <v>0</v>
      </c>
      <c r="C721" s="106">
        <f t="shared" si="8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84"/>
        <v>0</v>
      </c>
    </row>
    <row r="722" spans="1:36" s="45" customFormat="1" ht="15.95" hidden="1" customHeight="1" thickTop="1" thickBot="1" x14ac:dyDescent="0.25">
      <c r="A722" s="52" t="s">
        <v>99</v>
      </c>
      <c r="B722" s="106">
        <f t="shared" si="82"/>
        <v>0</v>
      </c>
      <c r="C722" s="106">
        <f t="shared" si="8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8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82"/>
        <v>0</v>
      </c>
      <c r="C723" s="106">
        <f t="shared" si="8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8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82"/>
        <v>0</v>
      </c>
      <c r="C724" s="106">
        <f t="shared" si="8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8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82"/>
        <v>0</v>
      </c>
      <c r="C725" s="106">
        <f t="shared" si="8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8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82"/>
        <v>0</v>
      </c>
      <c r="C726" s="106">
        <f t="shared" si="8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84"/>
        <v>0</v>
      </c>
    </row>
    <row r="727" spans="1:36" s="45" customFormat="1" ht="15.95" hidden="1" customHeight="1" thickTop="1" thickBot="1" x14ac:dyDescent="0.25">
      <c r="A727" s="52" t="s">
        <v>108</v>
      </c>
      <c r="B727" s="106">
        <f t="shared" si="82"/>
        <v>0</v>
      </c>
      <c r="C727" s="106">
        <f t="shared" si="8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84"/>
        <v>0</v>
      </c>
    </row>
    <row r="728" spans="1:36" ht="15.95" hidden="1" customHeight="1" thickTop="1" thickBot="1" x14ac:dyDescent="0.25">
      <c r="A728" s="52" t="s">
        <v>79</v>
      </c>
      <c r="B728" s="104">
        <f t="shared" si="82"/>
        <v>0</v>
      </c>
      <c r="C728" s="104">
        <f t="shared" si="8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8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82"/>
        <v>0</v>
      </c>
      <c r="C729" s="106">
        <f t="shared" si="8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84"/>
        <v>0</v>
      </c>
    </row>
    <row r="730" spans="1:36" s="45" customFormat="1" ht="15.95" hidden="1" customHeight="1" thickTop="1" thickBot="1" x14ac:dyDescent="0.25">
      <c r="A730" s="52" t="s">
        <v>101</v>
      </c>
      <c r="B730" s="106">
        <f t="shared" si="82"/>
        <v>0</v>
      </c>
      <c r="C730" s="106">
        <f t="shared" si="8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84"/>
        <v>0</v>
      </c>
    </row>
    <row r="731" spans="1:36" s="45" customFormat="1" ht="15.95" hidden="1" customHeight="1" thickTop="1" thickBot="1" x14ac:dyDescent="0.25">
      <c r="A731" s="52" t="s">
        <v>93</v>
      </c>
      <c r="B731" s="106">
        <f t="shared" si="82"/>
        <v>0</v>
      </c>
      <c r="C731" s="106">
        <f t="shared" si="8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84"/>
        <v>0</v>
      </c>
    </row>
    <row r="732" spans="1:36" s="45" customFormat="1" ht="15.95" hidden="1" customHeight="1" thickTop="1" thickBot="1" x14ac:dyDescent="0.25">
      <c r="A732" s="52" t="s">
        <v>102</v>
      </c>
      <c r="B732" s="106">
        <f t="shared" si="82"/>
        <v>0</v>
      </c>
      <c r="C732" s="106">
        <f t="shared" si="8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84"/>
        <v>0</v>
      </c>
    </row>
    <row r="733" spans="1:36" s="45" customFormat="1" ht="15.95" hidden="1" customHeight="1" thickTop="1" thickBot="1" x14ac:dyDescent="0.25">
      <c r="A733" s="51" t="s">
        <v>116</v>
      </c>
      <c r="B733" s="106">
        <f t="shared" si="82"/>
        <v>0</v>
      </c>
      <c r="C733" s="106">
        <f t="shared" si="8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84"/>
        <v>0</v>
      </c>
    </row>
    <row r="734" spans="1:36" s="45" customFormat="1" ht="15.95" hidden="1" customHeight="1" thickTop="1" thickBot="1" x14ac:dyDescent="0.25">
      <c r="A734" s="52" t="s">
        <v>107</v>
      </c>
      <c r="B734" s="106">
        <f t="shared" si="82"/>
        <v>0</v>
      </c>
      <c r="C734" s="106">
        <f t="shared" si="8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8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82"/>
        <v>0</v>
      </c>
      <c r="C735" s="106">
        <f t="shared" si="8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84"/>
        <v>0</v>
      </c>
    </row>
    <row r="736" spans="1:36" s="45" customFormat="1" ht="15.95" hidden="1" customHeight="1" thickTop="1" thickBot="1" x14ac:dyDescent="0.25">
      <c r="A736" s="52" t="s">
        <v>105</v>
      </c>
      <c r="B736" s="106">
        <f t="shared" si="82"/>
        <v>0</v>
      </c>
      <c r="C736" s="106">
        <f t="shared" si="8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84"/>
        <v>0</v>
      </c>
    </row>
    <row r="737" spans="1:36" s="45" customFormat="1" ht="15.95" hidden="1" customHeight="1" thickTop="1" thickBot="1" x14ac:dyDescent="0.25">
      <c r="A737" s="52" t="s">
        <v>115</v>
      </c>
      <c r="B737" s="106">
        <f t="shared" si="82"/>
        <v>0</v>
      </c>
      <c r="C737" s="106">
        <f t="shared" si="8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84"/>
        <v>0</v>
      </c>
    </row>
    <row r="738" spans="1:36" s="45" customFormat="1" ht="15.95" hidden="1" customHeight="1" thickTop="1" thickBot="1" x14ac:dyDescent="0.25">
      <c r="A738" s="52" t="s">
        <v>117</v>
      </c>
      <c r="B738" s="106">
        <f t="shared" si="82"/>
        <v>0</v>
      </c>
      <c r="C738" s="106">
        <f t="shared" si="8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84"/>
        <v>0</v>
      </c>
    </row>
    <row r="739" spans="1:36" s="45" customFormat="1" ht="15.95" hidden="1" customHeight="1" thickTop="1" thickBot="1" x14ac:dyDescent="0.25">
      <c r="A739" s="52" t="s">
        <v>120</v>
      </c>
      <c r="B739" s="106">
        <f t="shared" si="82"/>
        <v>0</v>
      </c>
      <c r="C739" s="106">
        <f t="shared" si="8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84"/>
        <v>0</v>
      </c>
    </row>
    <row r="740" spans="1:36" s="45" customFormat="1" ht="15.95" hidden="1" customHeight="1" thickTop="1" thickBot="1" x14ac:dyDescent="0.25">
      <c r="A740" s="52" t="s">
        <v>125</v>
      </c>
      <c r="B740" s="106">
        <f t="shared" si="82"/>
        <v>0</v>
      </c>
      <c r="C740" s="106">
        <f t="shared" si="8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84"/>
        <v>0</v>
      </c>
    </row>
    <row r="741" spans="1:36" s="45" customFormat="1" ht="15.95" hidden="1" customHeight="1" thickTop="1" thickBot="1" x14ac:dyDescent="0.25">
      <c r="A741" s="52" t="s">
        <v>103</v>
      </c>
      <c r="B741" s="106">
        <f t="shared" si="82"/>
        <v>0</v>
      </c>
      <c r="C741" s="106">
        <f t="shared" si="8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84"/>
        <v>0</v>
      </c>
    </row>
    <row r="742" spans="1:36" s="45" customFormat="1" ht="15.95" hidden="1" customHeight="1" thickTop="1" thickBot="1" x14ac:dyDescent="0.25">
      <c r="A742" s="51" t="s">
        <v>110</v>
      </c>
      <c r="B742" s="106">
        <f t="shared" si="82"/>
        <v>0</v>
      </c>
      <c r="C742" s="106">
        <f t="shared" si="8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84"/>
        <v>0</v>
      </c>
    </row>
    <row r="743" spans="1:36" s="45" customFormat="1" ht="15.95" hidden="1" customHeight="1" thickTop="1" thickBot="1" x14ac:dyDescent="0.25">
      <c r="A743" s="52" t="s">
        <v>124</v>
      </c>
      <c r="B743" s="106">
        <f t="shared" si="82"/>
        <v>0</v>
      </c>
      <c r="C743" s="106">
        <f t="shared" si="8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84"/>
        <v>0</v>
      </c>
    </row>
    <row r="744" spans="1:36" s="45" customFormat="1" ht="15.95" hidden="1" customHeight="1" thickTop="1" thickBot="1" x14ac:dyDescent="0.25">
      <c r="A744" s="52" t="s">
        <v>119</v>
      </c>
      <c r="B744" s="106">
        <f t="shared" si="82"/>
        <v>0</v>
      </c>
      <c r="C744" s="106">
        <f t="shared" si="8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84"/>
        <v>0</v>
      </c>
    </row>
    <row r="745" spans="1:36" s="45" customFormat="1" ht="15.95" hidden="1" customHeight="1" thickTop="1" thickBot="1" x14ac:dyDescent="0.25">
      <c r="A745" s="52" t="s">
        <v>121</v>
      </c>
      <c r="B745" s="106">
        <f t="shared" si="82"/>
        <v>0</v>
      </c>
      <c r="C745" s="106">
        <f t="shared" si="8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84"/>
        <v>0</v>
      </c>
    </row>
    <row r="746" spans="1:36" s="45" customFormat="1" ht="15.95" hidden="1" customHeight="1" thickTop="1" thickBot="1" x14ac:dyDescent="0.25">
      <c r="A746" s="52" t="s">
        <v>88</v>
      </c>
      <c r="B746" s="106">
        <f t="shared" si="82"/>
        <v>0</v>
      </c>
      <c r="C746" s="106">
        <f t="shared" si="8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84"/>
        <v>0</v>
      </c>
    </row>
    <row r="747" spans="1:36" s="45" customFormat="1" ht="15.95" hidden="1" customHeight="1" thickTop="1" thickBot="1" x14ac:dyDescent="0.25">
      <c r="A747" s="52" t="s">
        <v>106</v>
      </c>
      <c r="B747" s="106">
        <f t="shared" si="82"/>
        <v>0</v>
      </c>
      <c r="C747" s="106">
        <f t="shared" si="8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84"/>
        <v>0</v>
      </c>
    </row>
    <row r="748" spans="1:36" s="45" customFormat="1" ht="15.95" hidden="1" customHeight="1" thickTop="1" thickBot="1" x14ac:dyDescent="0.25">
      <c r="A748" s="52" t="s">
        <v>104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84"/>
        <v>0</v>
      </c>
    </row>
    <row r="749" spans="1:36" s="45" customFormat="1" ht="15.95" hidden="1" customHeight="1" thickTop="1" thickBot="1" x14ac:dyDescent="0.25">
      <c r="A749" s="52" t="s">
        <v>111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8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85">SUM(E712:E749)</f>
        <v>0</v>
      </c>
      <c r="F750" s="151">
        <f t="shared" si="85"/>
        <v>0</v>
      </c>
      <c r="G750" s="151">
        <f t="shared" si="85"/>
        <v>0</v>
      </c>
      <c r="H750" s="151">
        <f t="shared" si="85"/>
        <v>0</v>
      </c>
      <c r="I750" s="151">
        <f t="shared" si="85"/>
        <v>0</v>
      </c>
      <c r="J750" s="151">
        <f t="shared" si="85"/>
        <v>0</v>
      </c>
      <c r="K750" s="151">
        <f t="shared" si="85"/>
        <v>0</v>
      </c>
      <c r="L750" s="151">
        <f t="shared" si="85"/>
        <v>0</v>
      </c>
      <c r="M750" s="151">
        <f t="shared" si="85"/>
        <v>0</v>
      </c>
      <c r="N750" s="151">
        <f t="shared" si="85"/>
        <v>0</v>
      </c>
      <c r="O750" s="151">
        <f t="shared" si="85"/>
        <v>0</v>
      </c>
      <c r="P750" s="151">
        <f t="shared" si="85"/>
        <v>0</v>
      </c>
      <c r="Q750" s="151">
        <f t="shared" si="85"/>
        <v>0</v>
      </c>
      <c r="R750" s="151">
        <f t="shared" si="85"/>
        <v>0</v>
      </c>
      <c r="S750" s="151">
        <f t="shared" si="85"/>
        <v>0</v>
      </c>
      <c r="T750" s="151">
        <f t="shared" si="85"/>
        <v>0</v>
      </c>
      <c r="U750" s="151">
        <f t="shared" si="85"/>
        <v>0</v>
      </c>
      <c r="V750" s="151">
        <f t="shared" si="85"/>
        <v>0</v>
      </c>
      <c r="W750" s="151">
        <f t="shared" si="85"/>
        <v>0</v>
      </c>
      <c r="X750" s="151">
        <f t="shared" si="85"/>
        <v>0</v>
      </c>
      <c r="Y750" s="151">
        <f t="shared" si="85"/>
        <v>0</v>
      </c>
      <c r="Z750" s="151">
        <f t="shared" si="85"/>
        <v>0</v>
      </c>
      <c r="AA750" s="151">
        <f t="shared" si="85"/>
        <v>0</v>
      </c>
      <c r="AB750" s="151">
        <f t="shared" si="85"/>
        <v>0</v>
      </c>
      <c r="AC750" s="151">
        <f t="shared" si="85"/>
        <v>0</v>
      </c>
      <c r="AD750" s="151">
        <f t="shared" si="85"/>
        <v>0</v>
      </c>
      <c r="AE750" s="151">
        <f t="shared" si="85"/>
        <v>0</v>
      </c>
      <c r="AF750" s="151">
        <f t="shared" si="85"/>
        <v>0</v>
      </c>
      <c r="AG750" s="151">
        <f t="shared" si="85"/>
        <v>0</v>
      </c>
      <c r="AH750" s="151">
        <f t="shared" si="85"/>
        <v>0</v>
      </c>
      <c r="AI750" s="151">
        <f t="shared" si="8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88" t="e">
        <f>(C750/B753*100)</f>
        <v>#DIV/0!</v>
      </c>
      <c r="C752" s="188"/>
      <c r="D752" s="188" t="e">
        <f>(E750/D753*100)</f>
        <v>#DIV/0!</v>
      </c>
      <c r="E752" s="188"/>
      <c r="F752" s="36"/>
      <c r="G752" s="188" t="e">
        <f>(H750/G753*100)</f>
        <v>#DIV/0!</v>
      </c>
      <c r="H752" s="188"/>
      <c r="I752" s="36"/>
      <c r="J752" s="188" t="e">
        <f>(K750/J753*100)</f>
        <v>#DIV/0!</v>
      </c>
      <c r="K752" s="188"/>
      <c r="L752" s="36"/>
      <c r="M752" s="188" t="e">
        <f>(N750/M753*100)</f>
        <v>#DIV/0!</v>
      </c>
      <c r="N752" s="188"/>
      <c r="O752" s="36"/>
      <c r="P752" s="188" t="e">
        <f>(Q750/P753*100)</f>
        <v>#DIV/0!</v>
      </c>
      <c r="Q752" s="188"/>
      <c r="R752" s="36"/>
      <c r="S752" s="188" t="e">
        <f>(T750/S753*100)</f>
        <v>#DIV/0!</v>
      </c>
      <c r="T752" s="188"/>
      <c r="U752" s="36"/>
      <c r="V752" s="188" t="e">
        <f>(W750/V753*100)</f>
        <v>#DIV/0!</v>
      </c>
      <c r="W752" s="188"/>
      <c r="X752" s="36"/>
      <c r="Y752" s="188" t="e">
        <f>(Z750/Y753*100)</f>
        <v>#DIV/0!</v>
      </c>
      <c r="Z752" s="188"/>
      <c r="AA752" s="36"/>
      <c r="AB752" s="188" t="e">
        <f>(AC750/AB753*100)</f>
        <v>#DIV/0!</v>
      </c>
      <c r="AC752" s="188"/>
      <c r="AD752" s="36"/>
      <c r="AE752" s="188" t="e">
        <f>(AF750/AE753*100)</f>
        <v>#DIV/0!</v>
      </c>
      <c r="AF752" s="188"/>
      <c r="AG752" s="36"/>
      <c r="AH752" s="188" t="e">
        <f>(AI750/AH753*100)</f>
        <v>#DIV/0!</v>
      </c>
      <c r="AI752" s="188"/>
      <c r="AJ752" s="36"/>
    </row>
    <row r="753" spans="1:36" hidden="1" x14ac:dyDescent="0.2">
      <c r="A753" s="5" t="s">
        <v>39</v>
      </c>
      <c r="B753" s="192">
        <f>(B750+C750)</f>
        <v>0</v>
      </c>
      <c r="C753" s="191"/>
      <c r="D753" s="192">
        <f>(D750+E750)</f>
        <v>0</v>
      </c>
      <c r="E753" s="191"/>
      <c r="F753" s="37"/>
      <c r="G753" s="192">
        <f>(G750+H750)</f>
        <v>0</v>
      </c>
      <c r="H753" s="191"/>
      <c r="I753" s="37"/>
      <c r="J753" s="192">
        <f>(J750+K750)</f>
        <v>0</v>
      </c>
      <c r="K753" s="191"/>
      <c r="L753" s="37"/>
      <c r="M753" s="192">
        <f>(M750+N750)</f>
        <v>0</v>
      </c>
      <c r="N753" s="191"/>
      <c r="O753" s="37"/>
      <c r="P753" s="192">
        <f>(P750+Q750)</f>
        <v>0</v>
      </c>
      <c r="Q753" s="191"/>
      <c r="R753" s="37"/>
      <c r="S753" s="192">
        <f>(S750+T750)</f>
        <v>0</v>
      </c>
      <c r="T753" s="191"/>
      <c r="U753" s="37"/>
      <c r="V753" s="192">
        <f>(V750+W750)</f>
        <v>0</v>
      </c>
      <c r="W753" s="191"/>
      <c r="X753" s="37"/>
      <c r="Y753" s="192">
        <f>(Y750+Z750)</f>
        <v>0</v>
      </c>
      <c r="Z753" s="191"/>
      <c r="AA753" s="37"/>
      <c r="AB753" s="192">
        <f>(AB750+AC750)</f>
        <v>0</v>
      </c>
      <c r="AC753" s="191"/>
      <c r="AD753" s="37"/>
      <c r="AE753" s="192">
        <f>(AE750+AF750)</f>
        <v>0</v>
      </c>
      <c r="AF753" s="191"/>
      <c r="AG753" s="37"/>
      <c r="AH753" s="192">
        <f>(AH750+AI750)</f>
        <v>0</v>
      </c>
      <c r="AI753" s="191"/>
      <c r="AJ753" s="37"/>
    </row>
    <row r="754" spans="1:36" hidden="1" x14ac:dyDescent="0.2">
      <c r="A754" s="5" t="s">
        <v>40</v>
      </c>
      <c r="B754" s="188" t="e">
        <f>SUM(D754:AI754)</f>
        <v>#DIV/0!</v>
      </c>
      <c r="C754" s="191"/>
      <c r="D754" s="188" t="e">
        <f>(D753/B753*100)</f>
        <v>#DIV/0!</v>
      </c>
      <c r="E754" s="188"/>
      <c r="F754" s="36"/>
      <c r="G754" s="188" t="e">
        <f>(G753/B753*100)</f>
        <v>#DIV/0!</v>
      </c>
      <c r="H754" s="188"/>
      <c r="I754" s="36"/>
      <c r="J754" s="188" t="e">
        <f>(J753/B753*100)</f>
        <v>#DIV/0!</v>
      </c>
      <c r="K754" s="188"/>
      <c r="L754" s="36"/>
      <c r="M754" s="188" t="e">
        <f>(M753/B753*100)</f>
        <v>#DIV/0!</v>
      </c>
      <c r="N754" s="188"/>
      <c r="O754" s="36"/>
      <c r="P754" s="188" t="e">
        <f>(P753/B753*100)</f>
        <v>#DIV/0!</v>
      </c>
      <c r="Q754" s="188"/>
      <c r="R754" s="36"/>
      <c r="S754" s="188" t="e">
        <f>(S753/B753*100)</f>
        <v>#DIV/0!</v>
      </c>
      <c r="T754" s="188"/>
      <c r="U754" s="36"/>
      <c r="V754" s="188" t="e">
        <f>(V753/B753*100)</f>
        <v>#DIV/0!</v>
      </c>
      <c r="W754" s="188"/>
      <c r="X754" s="36"/>
      <c r="Y754" s="188" t="e">
        <f>(Y753/B753*100)</f>
        <v>#DIV/0!</v>
      </c>
      <c r="Z754" s="188"/>
      <c r="AA754" s="36"/>
      <c r="AB754" s="188" t="e">
        <f>(AB753/B753*100)</f>
        <v>#DIV/0!</v>
      </c>
      <c r="AC754" s="188"/>
      <c r="AD754" s="36"/>
      <c r="AE754" s="188" t="e">
        <f>(AE753/B753*100)</f>
        <v>#DIV/0!</v>
      </c>
      <c r="AF754" s="188"/>
      <c r="AG754" s="36"/>
      <c r="AH754" s="188" t="e">
        <f>(AH753/B753*100)</f>
        <v>#DIV/0!</v>
      </c>
      <c r="AI754" s="188"/>
      <c r="AJ754" s="36"/>
    </row>
    <row r="755" spans="1:36" hidden="1" x14ac:dyDescent="0.2">
      <c r="A755" s="112" t="s">
        <v>98</v>
      </c>
    </row>
    <row r="756" spans="1:36" hidden="1" x14ac:dyDescent="0.2"/>
    <row r="757" spans="1:36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rintOptions horizontalCentered="1"/>
  <pageMargins left="1.1417322834645669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G4" sqref="G4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1" t="s">
        <v>41</v>
      </c>
      <c r="B1" s="201"/>
      <c r="C1" s="201"/>
      <c r="D1" s="201"/>
      <c r="E1" s="201"/>
    </row>
    <row r="2" spans="1:5" x14ac:dyDescent="0.2">
      <c r="A2" s="184" t="s">
        <v>58</v>
      </c>
      <c r="B2" s="184"/>
      <c r="C2" s="184"/>
      <c r="D2" s="184"/>
      <c r="E2" s="184"/>
    </row>
    <row r="3" spans="1:5" x14ac:dyDescent="0.2">
      <c r="A3" s="184" t="s">
        <v>166</v>
      </c>
      <c r="B3" s="184"/>
      <c r="C3" s="184"/>
      <c r="D3" s="184"/>
      <c r="E3" s="184"/>
    </row>
    <row r="4" spans="1:5" x14ac:dyDescent="0.2">
      <c r="A4" s="184" t="s">
        <v>114</v>
      </c>
      <c r="B4" s="184"/>
      <c r="C4" s="184"/>
      <c r="D4" s="184"/>
      <c r="E4" s="184"/>
    </row>
    <row r="8" spans="1:5" ht="15.95" customHeight="1" x14ac:dyDescent="0.2">
      <c r="A8" s="197" t="s">
        <v>33</v>
      </c>
      <c r="B8" s="198" t="s">
        <v>54</v>
      </c>
      <c r="C8" s="199"/>
      <c r="D8" s="199"/>
      <c r="E8" s="200"/>
    </row>
    <row r="9" spans="1:5" ht="15.95" customHeight="1" x14ac:dyDescent="0.2">
      <c r="A9" s="197"/>
      <c r="B9" s="198">
        <v>2018</v>
      </c>
      <c r="C9" s="200"/>
      <c r="D9" s="198">
        <v>2019</v>
      </c>
      <c r="E9" s="200"/>
    </row>
    <row r="10" spans="1:5" ht="15.95" customHeight="1" x14ac:dyDescent="0.2">
      <c r="A10" s="103" t="s">
        <v>91</v>
      </c>
      <c r="B10" s="47">
        <v>1</v>
      </c>
      <c r="C10" s="180">
        <v>1216941775.5800002</v>
      </c>
      <c r="D10" s="47">
        <v>1</v>
      </c>
      <c r="E10" s="179">
        <v>1715591238.0900002</v>
      </c>
    </row>
    <row r="11" spans="1:5" ht="15.95" customHeight="1" x14ac:dyDescent="0.2">
      <c r="A11" s="52" t="s">
        <v>117</v>
      </c>
      <c r="B11" s="47">
        <v>2</v>
      </c>
      <c r="C11" s="180">
        <v>657759745.80999994</v>
      </c>
      <c r="D11" s="47">
        <v>2</v>
      </c>
      <c r="E11" s="179">
        <v>862341748.62</v>
      </c>
    </row>
    <row r="12" spans="1:5" ht="15.95" customHeight="1" x14ac:dyDescent="0.2">
      <c r="A12" s="52" t="s">
        <v>123</v>
      </c>
      <c r="B12" s="47">
        <v>3</v>
      </c>
      <c r="C12" s="180">
        <v>520587600.05000001</v>
      </c>
      <c r="D12" s="47">
        <v>3</v>
      </c>
      <c r="E12" s="179">
        <v>666473194.92999995</v>
      </c>
    </row>
    <row r="13" spans="1:5" ht="15.95" customHeight="1" x14ac:dyDescent="0.2">
      <c r="A13" s="52" t="s">
        <v>100</v>
      </c>
      <c r="B13" s="47">
        <v>4</v>
      </c>
      <c r="C13" s="180">
        <v>444595257.08999991</v>
      </c>
      <c r="D13" s="47">
        <v>4</v>
      </c>
      <c r="E13" s="179">
        <v>542420514.92999995</v>
      </c>
    </row>
    <row r="14" spans="1:5" ht="15.95" customHeight="1" x14ac:dyDescent="0.2">
      <c r="A14" s="52" t="s">
        <v>92</v>
      </c>
      <c r="B14" s="47">
        <v>5</v>
      </c>
      <c r="C14" s="180">
        <v>306548995.93000001</v>
      </c>
      <c r="D14" s="47">
        <v>5</v>
      </c>
      <c r="E14" s="179">
        <v>390440897.47999996</v>
      </c>
    </row>
    <row r="15" spans="1:5" ht="15.95" customHeight="1" x14ac:dyDescent="0.2">
      <c r="A15" s="52" t="s">
        <v>97</v>
      </c>
      <c r="B15" s="47">
        <v>6</v>
      </c>
      <c r="C15" s="180">
        <v>297445499.27000004</v>
      </c>
      <c r="D15" s="47">
        <v>6</v>
      </c>
      <c r="E15" s="179">
        <v>341928818.84000003</v>
      </c>
    </row>
    <row r="16" spans="1:5" ht="15.95" customHeight="1" x14ac:dyDescent="0.2">
      <c r="A16" s="52" t="s">
        <v>96</v>
      </c>
      <c r="B16" s="47">
        <v>7</v>
      </c>
      <c r="C16" s="180">
        <v>165737621.27000001</v>
      </c>
      <c r="D16" s="47">
        <v>7</v>
      </c>
      <c r="E16" s="179">
        <v>167191996.67999998</v>
      </c>
    </row>
    <row r="17" spans="1:5" ht="15.95" customHeight="1" x14ac:dyDescent="0.2">
      <c r="A17" s="52" t="s">
        <v>90</v>
      </c>
      <c r="B17" s="47">
        <v>8</v>
      </c>
      <c r="C17" s="180">
        <v>119338125.26000001</v>
      </c>
      <c r="D17" s="47">
        <v>8</v>
      </c>
      <c r="E17" s="179">
        <v>123439213.60000001</v>
      </c>
    </row>
    <row r="18" spans="1:5" ht="15.95" customHeight="1" x14ac:dyDescent="0.2">
      <c r="A18" s="52" t="s">
        <v>79</v>
      </c>
      <c r="B18" s="83">
        <v>9</v>
      </c>
      <c r="C18" s="181">
        <v>104366996.71000001</v>
      </c>
      <c r="D18" s="47">
        <v>9</v>
      </c>
      <c r="E18" s="179">
        <v>119822019.77999999</v>
      </c>
    </row>
    <row r="19" spans="1:5" ht="15.95" customHeight="1" x14ac:dyDescent="0.2">
      <c r="A19" s="52" t="s">
        <v>78</v>
      </c>
      <c r="B19" s="83">
        <v>11</v>
      </c>
      <c r="C19" s="181">
        <v>83033616.099999994</v>
      </c>
      <c r="D19" s="47">
        <v>10</v>
      </c>
      <c r="E19" s="179">
        <v>99446085.950000003</v>
      </c>
    </row>
    <row r="20" spans="1:5" x14ac:dyDescent="0.2">
      <c r="A20" s="81" t="s">
        <v>98</v>
      </c>
    </row>
    <row r="53" spans="1:5" ht="18" x14ac:dyDescent="0.25">
      <c r="A53" s="201" t="s">
        <v>41</v>
      </c>
      <c r="B53" s="201"/>
      <c r="C53" s="201"/>
      <c r="D53" s="201"/>
      <c r="E53" s="201"/>
    </row>
    <row r="54" spans="1:5" x14ac:dyDescent="0.2">
      <c r="A54" s="184" t="s">
        <v>58</v>
      </c>
      <c r="B54" s="184"/>
      <c r="C54" s="184"/>
      <c r="D54" s="184"/>
      <c r="E54" s="184"/>
    </row>
    <row r="55" spans="1:5" x14ac:dyDescent="0.2">
      <c r="A55" s="184" t="s">
        <v>166</v>
      </c>
      <c r="B55" s="184"/>
      <c r="C55" s="184"/>
      <c r="D55" s="184"/>
      <c r="E55" s="184"/>
    </row>
    <row r="56" spans="1:5" x14ac:dyDescent="0.2">
      <c r="A56" s="184" t="s">
        <v>114</v>
      </c>
      <c r="B56" s="184"/>
      <c r="C56" s="184"/>
      <c r="D56" s="184"/>
      <c r="E56" s="184"/>
    </row>
    <row r="60" spans="1:5" ht="15.95" customHeight="1" x14ac:dyDescent="0.2">
      <c r="A60" s="197" t="s">
        <v>33</v>
      </c>
      <c r="B60" s="198" t="s">
        <v>54</v>
      </c>
      <c r="C60" s="199"/>
      <c r="D60" s="199"/>
      <c r="E60" s="200"/>
    </row>
    <row r="61" spans="1:5" ht="15.95" customHeight="1" x14ac:dyDescent="0.2">
      <c r="A61" s="197"/>
      <c r="B61" s="198">
        <v>2018</v>
      </c>
      <c r="C61" s="200"/>
      <c r="D61" s="198">
        <v>2019</v>
      </c>
      <c r="E61" s="200"/>
    </row>
    <row r="62" spans="1:5" ht="15.95" customHeight="1" x14ac:dyDescent="0.2">
      <c r="A62" s="103" t="s">
        <v>91</v>
      </c>
      <c r="B62" s="47">
        <v>1</v>
      </c>
      <c r="C62" s="180">
        <v>1216941775.5800002</v>
      </c>
      <c r="D62" s="47">
        <v>1</v>
      </c>
      <c r="E62" s="179">
        <v>1715591238.0900002</v>
      </c>
    </row>
    <row r="63" spans="1:5" ht="15.95" customHeight="1" x14ac:dyDescent="0.2">
      <c r="A63" s="52" t="s">
        <v>117</v>
      </c>
      <c r="B63" s="47">
        <v>2</v>
      </c>
      <c r="C63" s="180">
        <v>657759745.80999994</v>
      </c>
      <c r="D63" s="47">
        <v>2</v>
      </c>
      <c r="E63" s="179">
        <v>862341748.62</v>
      </c>
    </row>
    <row r="64" spans="1:5" ht="15.95" customHeight="1" x14ac:dyDescent="0.2">
      <c r="A64" s="52" t="s">
        <v>123</v>
      </c>
      <c r="B64" s="47">
        <v>3</v>
      </c>
      <c r="C64" s="180">
        <v>520587600.05000001</v>
      </c>
      <c r="D64" s="47">
        <v>3</v>
      </c>
      <c r="E64" s="179">
        <v>666473194.92999995</v>
      </c>
    </row>
    <row r="65" spans="1:5" ht="15.95" customHeight="1" x14ac:dyDescent="0.2">
      <c r="A65" s="52" t="s">
        <v>100</v>
      </c>
      <c r="B65" s="47">
        <v>4</v>
      </c>
      <c r="C65" s="180">
        <v>444595257.08999991</v>
      </c>
      <c r="D65" s="47">
        <v>4</v>
      </c>
      <c r="E65" s="179">
        <v>542420514.92999995</v>
      </c>
    </row>
    <row r="66" spans="1:5" ht="15.95" customHeight="1" x14ac:dyDescent="0.2">
      <c r="A66" s="52" t="s">
        <v>92</v>
      </c>
      <c r="B66" s="47">
        <v>5</v>
      </c>
      <c r="C66" s="180">
        <v>306548995.93000001</v>
      </c>
      <c r="D66" s="47">
        <v>5</v>
      </c>
      <c r="E66" s="179">
        <v>390440897.47999996</v>
      </c>
    </row>
    <row r="67" spans="1:5" ht="15.95" customHeight="1" x14ac:dyDescent="0.2">
      <c r="A67" s="52" t="s">
        <v>97</v>
      </c>
      <c r="B67" s="47">
        <v>6</v>
      </c>
      <c r="C67" s="180">
        <v>297445499.27000004</v>
      </c>
      <c r="D67" s="47">
        <v>6</v>
      </c>
      <c r="E67" s="179">
        <v>341928818.84000003</v>
      </c>
    </row>
    <row r="68" spans="1:5" ht="15.95" customHeight="1" x14ac:dyDescent="0.2">
      <c r="A68" s="52" t="s">
        <v>96</v>
      </c>
      <c r="B68" s="47">
        <v>7</v>
      </c>
      <c r="C68" s="180">
        <v>165737621.27000001</v>
      </c>
      <c r="D68" s="47">
        <v>7</v>
      </c>
      <c r="E68" s="179">
        <v>167191996.67999998</v>
      </c>
    </row>
    <row r="69" spans="1:5" ht="15.95" customHeight="1" x14ac:dyDescent="0.2">
      <c r="A69" s="52" t="s">
        <v>90</v>
      </c>
      <c r="B69" s="47">
        <v>8</v>
      </c>
      <c r="C69" s="180">
        <v>119338125.26000001</v>
      </c>
      <c r="D69" s="47">
        <v>8</v>
      </c>
      <c r="E69" s="179">
        <v>123439213.60000001</v>
      </c>
    </row>
    <row r="70" spans="1:5" ht="15.95" customHeight="1" x14ac:dyDescent="0.2">
      <c r="A70" s="52" t="s">
        <v>79</v>
      </c>
      <c r="B70" s="83">
        <v>9</v>
      </c>
      <c r="C70" s="181">
        <v>104366996.71000001</v>
      </c>
      <c r="D70" s="47">
        <v>9</v>
      </c>
      <c r="E70" s="179">
        <v>119822019.77999999</v>
      </c>
    </row>
    <row r="71" spans="1:5" ht="15.95" customHeight="1" x14ac:dyDescent="0.2">
      <c r="A71" s="52" t="s">
        <v>78</v>
      </c>
      <c r="B71" s="83">
        <v>11</v>
      </c>
      <c r="C71" s="181">
        <v>83033616.099999994</v>
      </c>
      <c r="D71" s="47">
        <v>10</v>
      </c>
      <c r="E71" s="179">
        <v>99446085.950000003</v>
      </c>
    </row>
    <row r="72" spans="1:5" x14ac:dyDescent="0.2">
      <c r="A72" s="81" t="s">
        <v>98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horizontalCentered="1"/>
  <pageMargins left="0.94488188976377963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3" sqref="N3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x14ac:dyDescent="0.2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">
      <c r="A3" s="184" t="s">
        <v>158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6" spans="1:13" ht="15.75" x14ac:dyDescent="0.25">
      <c r="A6" s="197" t="s">
        <v>65</v>
      </c>
      <c r="B6" s="197" t="s">
        <v>0</v>
      </c>
      <c r="C6" s="202" t="s">
        <v>66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38.25" x14ac:dyDescent="0.2">
      <c r="A7" s="197"/>
      <c r="B7" s="197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730442823.23000014</v>
      </c>
      <c r="E8" s="48">
        <f>'P.N.C. x Comp. x Ramos'!F73</f>
        <v>1392804405.8900001</v>
      </c>
      <c r="F8" s="48">
        <f>'P.N.C. x Comp. x Ramos'!G73</f>
        <v>55215856.109999999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1357869721.25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188416384.72999999</v>
      </c>
    </row>
    <row r="9" spans="1:13" x14ac:dyDescent="0.2">
      <c r="A9" s="62" t="s">
        <v>1</v>
      </c>
      <c r="B9" s="87">
        <f>SUM(C9:M9)</f>
        <v>0</v>
      </c>
      <c r="C9" s="48">
        <f>'P.N.C. x Comp. x Ramos'!D138</f>
        <v>0</v>
      </c>
      <c r="D9" s="48">
        <f>'P.N.C. x Comp. x Ramos'!E138</f>
        <v>0</v>
      </c>
      <c r="E9" s="48">
        <f>'P.N.C. x Comp. x Ramos'!F138</f>
        <v>0</v>
      </c>
      <c r="F9" s="48">
        <f>'P.N.C. x Comp. x Ramos'!G138</f>
        <v>0</v>
      </c>
      <c r="G9" s="48">
        <f>'P.N.C. x Comp. x Ramos'!H138</f>
        <v>0</v>
      </c>
      <c r="H9" s="48">
        <f>'P.N.C. x Comp. x Ramos'!I138</f>
        <v>0</v>
      </c>
      <c r="I9" s="48">
        <f>'P.N.C. x Comp. x Ramos'!J138</f>
        <v>0</v>
      </c>
      <c r="J9" s="48">
        <f>'P.N.C. x Comp. x Ramos'!K138</f>
        <v>0</v>
      </c>
      <c r="K9" s="48">
        <f>'P.N.C. x Comp. x Ramos'!L138</f>
        <v>0</v>
      </c>
      <c r="L9" s="48">
        <f>'P.N.C. x Comp. x Ramos'!M138</f>
        <v>0</v>
      </c>
      <c r="M9" s="48">
        <f>'P.N.C. x Comp. x Ramos'!N138</f>
        <v>0</v>
      </c>
    </row>
    <row r="10" spans="1:13" x14ac:dyDescent="0.2">
      <c r="A10" s="62" t="s">
        <v>2</v>
      </c>
      <c r="B10" s="87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">
      <c r="A11" s="62" t="s">
        <v>69</v>
      </c>
      <c r="B11" s="87">
        <f>SUM(B8:B10)</f>
        <v>5637944336.4300003</v>
      </c>
      <c r="C11" s="87">
        <f>SUM(C8:C10)</f>
        <v>27370891.180000007</v>
      </c>
      <c r="D11" s="87">
        <f t="shared" ref="D11:M11" si="0">SUM(D8:D10)</f>
        <v>730442823.23000014</v>
      </c>
      <c r="E11" s="87">
        <f t="shared" si="0"/>
        <v>1392804405.8900001</v>
      </c>
      <c r="F11" s="87">
        <f t="shared" si="0"/>
        <v>55215856.109999999</v>
      </c>
      <c r="G11" s="87">
        <f t="shared" si="0"/>
        <v>1571264925.5600004</v>
      </c>
      <c r="H11" s="87">
        <f t="shared" si="0"/>
        <v>16729242.539999999</v>
      </c>
      <c r="I11" s="87">
        <f t="shared" si="0"/>
        <v>46212469.109999999</v>
      </c>
      <c r="J11" s="87">
        <f t="shared" si="0"/>
        <v>1357869721.25</v>
      </c>
      <c r="K11" s="87">
        <f t="shared" si="0"/>
        <v>14618396.17</v>
      </c>
      <c r="L11" s="87">
        <f t="shared" si="0"/>
        <v>236999220.66</v>
      </c>
      <c r="M11" s="87">
        <f t="shared" si="0"/>
        <v>188416384.72999999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5637944336.4300003</v>
      </c>
      <c r="C28" s="56">
        <f t="shared" ref="C28:M28" si="4">C11+C16+C21+C26</f>
        <v>27370891.180000007</v>
      </c>
      <c r="D28" s="56">
        <f t="shared" si="4"/>
        <v>730442823.23000014</v>
      </c>
      <c r="E28" s="56">
        <f t="shared" si="4"/>
        <v>1392804405.8900001</v>
      </c>
      <c r="F28" s="56">
        <f t="shared" si="4"/>
        <v>55215856.109999999</v>
      </c>
      <c r="G28" s="56">
        <f t="shared" si="4"/>
        <v>1571264925.5600004</v>
      </c>
      <c r="H28" s="56">
        <f t="shared" si="4"/>
        <v>16729242.539999999</v>
      </c>
      <c r="I28" s="56">
        <f t="shared" si="4"/>
        <v>46212469.109999999</v>
      </c>
      <c r="J28" s="56">
        <f t="shared" si="4"/>
        <v>1357869721.25</v>
      </c>
      <c r="K28" s="56">
        <f t="shared" si="4"/>
        <v>14618396.17</v>
      </c>
      <c r="L28" s="56">
        <f t="shared" si="4"/>
        <v>236999220.66</v>
      </c>
      <c r="M28" s="56">
        <f t="shared" si="4"/>
        <v>188416384.72999999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0.48547643514571337</v>
      </c>
      <c r="D29" s="90">
        <f>D28/B28*100</f>
        <v>12.955836021831379</v>
      </c>
      <c r="E29" s="90">
        <f>E28/B28*100</f>
        <v>24.704117720536718</v>
      </c>
      <c r="F29" s="90">
        <f>F28/B28*100</f>
        <v>0.97936149800590622</v>
      </c>
      <c r="G29" s="90">
        <f>G28/B28*100</f>
        <v>27.869465035459012</v>
      </c>
      <c r="H29" s="90">
        <f>H28/B28*100</f>
        <v>0.29672592600644787</v>
      </c>
      <c r="I29" s="90">
        <f>I28/B28*100</f>
        <v>0.8196687720273268</v>
      </c>
      <c r="J29" s="90">
        <f>J28/B28*100</f>
        <v>24.084482574189725</v>
      </c>
      <c r="K29" s="90">
        <f>K28/B28*100</f>
        <v>0.2592859258212632</v>
      </c>
      <c r="L29" s="90">
        <f>L28/B28*100</f>
        <v>4.2036459836719517</v>
      </c>
      <c r="M29" s="90">
        <f>M28/B28*100</f>
        <v>3.341934107304561</v>
      </c>
    </row>
    <row r="30" spans="1:13" x14ac:dyDescent="0.2">
      <c r="A30" s="81" t="s">
        <v>98</v>
      </c>
    </row>
    <row r="31" spans="1:13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L5" sqref="L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x14ac:dyDescent="0.2">
      <c r="A2" s="184" t="s">
        <v>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x14ac:dyDescent="0.2">
      <c r="A3" s="184" t="s">
        <v>158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x14ac:dyDescent="0.2">
      <c r="D5" s="91"/>
      <c r="E5" s="91"/>
      <c r="F5" s="91"/>
    </row>
    <row r="6" spans="1:19" ht="15.75" x14ac:dyDescent="0.25">
      <c r="A6" s="203" t="s">
        <v>33</v>
      </c>
      <c r="B6" s="202" t="s">
        <v>65</v>
      </c>
      <c r="C6" s="202"/>
      <c r="D6" s="202"/>
      <c r="E6" s="204" t="s">
        <v>73</v>
      </c>
      <c r="F6" s="202" t="s">
        <v>65</v>
      </c>
      <c r="G6" s="202"/>
      <c r="H6" s="202"/>
      <c r="I6" s="204" t="s">
        <v>74</v>
      </c>
      <c r="J6" s="202" t="s">
        <v>65</v>
      </c>
      <c r="K6" s="202"/>
      <c r="L6" s="202"/>
      <c r="M6" s="204" t="s">
        <v>75</v>
      </c>
      <c r="N6" s="202" t="s">
        <v>65</v>
      </c>
      <c r="O6" s="202"/>
      <c r="P6" s="202"/>
      <c r="Q6" s="204" t="s">
        <v>76</v>
      </c>
      <c r="R6" s="205" t="s">
        <v>77</v>
      </c>
      <c r="S6" s="206" t="s">
        <v>62</v>
      </c>
    </row>
    <row r="7" spans="1:19" ht="14.25" customHeight="1" x14ac:dyDescent="0.2">
      <c r="A7" s="203"/>
      <c r="B7" s="85" t="s">
        <v>23</v>
      </c>
      <c r="C7" s="85" t="s">
        <v>1</v>
      </c>
      <c r="D7" s="85" t="s">
        <v>2</v>
      </c>
      <c r="E7" s="204"/>
      <c r="F7" s="85" t="s">
        <v>3</v>
      </c>
      <c r="G7" s="85" t="s">
        <v>4</v>
      </c>
      <c r="H7" s="85" t="s">
        <v>5</v>
      </c>
      <c r="I7" s="204"/>
      <c r="J7" s="85" t="s">
        <v>6</v>
      </c>
      <c r="K7" s="85" t="s">
        <v>7</v>
      </c>
      <c r="L7" s="85" t="s">
        <v>8</v>
      </c>
      <c r="M7" s="204"/>
      <c r="N7" s="85" t="s">
        <v>9</v>
      </c>
      <c r="O7" s="85" t="s">
        <v>10</v>
      </c>
      <c r="P7" s="85" t="s">
        <v>11</v>
      </c>
      <c r="Q7" s="204"/>
      <c r="R7" s="205"/>
      <c r="S7" s="207"/>
    </row>
    <row r="8" spans="1:19" ht="14.1" customHeight="1" x14ac:dyDescent="0.2">
      <c r="A8" s="103" t="s">
        <v>91</v>
      </c>
      <c r="B8" s="49">
        <v>1715591238.0900002</v>
      </c>
      <c r="C8" s="49">
        <v>0</v>
      </c>
      <c r="D8" s="49">
        <v>0</v>
      </c>
      <c r="E8" s="87">
        <f t="shared" ref="E8:E45" si="0">SUM(B8:D8)</f>
        <v>1715591238.0900002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1715591238.0900002</v>
      </c>
      <c r="S8" s="167">
        <f>R8/R46*100</f>
        <v>30.429375242401363</v>
      </c>
    </row>
    <row r="9" spans="1:19" ht="14.1" customHeight="1" x14ac:dyDescent="0.2">
      <c r="A9" s="52" t="s">
        <v>117</v>
      </c>
      <c r="B9" s="49">
        <v>862341748.62</v>
      </c>
      <c r="C9" s="49">
        <v>0</v>
      </c>
      <c r="D9" s="49">
        <v>0</v>
      </c>
      <c r="E9" s="87">
        <f t="shared" si="0"/>
        <v>862341748.62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862341748.62</v>
      </c>
      <c r="S9" s="167">
        <f>R9/R46*100</f>
        <v>15.295322145128576</v>
      </c>
    </row>
    <row r="10" spans="1:19" ht="14.1" customHeight="1" x14ac:dyDescent="0.2">
      <c r="A10" s="52" t="s">
        <v>123</v>
      </c>
      <c r="B10" s="49">
        <v>666473194.92999995</v>
      </c>
      <c r="C10" s="49">
        <v>0</v>
      </c>
      <c r="D10" s="49">
        <v>0</v>
      </c>
      <c r="E10" s="87">
        <f t="shared" si="0"/>
        <v>666473194.92999995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666473194.92999995</v>
      </c>
      <c r="S10" s="167">
        <f>R10/R46*100</f>
        <v>11.82120920604933</v>
      </c>
    </row>
    <row r="11" spans="1:19" ht="14.1" customHeight="1" x14ac:dyDescent="0.2">
      <c r="A11" s="52" t="s">
        <v>100</v>
      </c>
      <c r="B11" s="49">
        <v>542420514.92999995</v>
      </c>
      <c r="C11" s="49">
        <v>0</v>
      </c>
      <c r="D11" s="49">
        <v>0</v>
      </c>
      <c r="E11" s="87">
        <f t="shared" si="0"/>
        <v>542420514.92999995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542420514.92999995</v>
      </c>
      <c r="S11" s="167">
        <f>R11/R46*100</f>
        <v>9.6208916328795446</v>
      </c>
    </row>
    <row r="12" spans="1:19" ht="14.1" customHeight="1" x14ac:dyDescent="0.2">
      <c r="A12" s="52" t="s">
        <v>92</v>
      </c>
      <c r="B12" s="49">
        <v>390440897.48000002</v>
      </c>
      <c r="C12" s="49">
        <v>0</v>
      </c>
      <c r="D12" s="49">
        <v>0</v>
      </c>
      <c r="E12" s="87">
        <f t="shared" si="0"/>
        <v>390440897.48000002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390440897.48000002</v>
      </c>
      <c r="S12" s="167">
        <f>R12/R46*100</f>
        <v>6.9252350534420302</v>
      </c>
    </row>
    <row r="13" spans="1:19" ht="14.1" customHeight="1" x14ac:dyDescent="0.2">
      <c r="A13" s="52" t="s">
        <v>97</v>
      </c>
      <c r="B13" s="49">
        <v>341928818.83999997</v>
      </c>
      <c r="C13" s="49">
        <v>0</v>
      </c>
      <c r="D13" s="49">
        <v>0</v>
      </c>
      <c r="E13" s="87">
        <f t="shared" si="0"/>
        <v>341928818.83999997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341928818.83999997</v>
      </c>
      <c r="S13" s="167">
        <f>R13/R46*100</f>
        <v>6.0647781963827017</v>
      </c>
    </row>
    <row r="14" spans="1:19" ht="14.1" customHeight="1" x14ac:dyDescent="0.2">
      <c r="A14" s="52" t="s">
        <v>96</v>
      </c>
      <c r="B14" s="49">
        <v>167191996.68000001</v>
      </c>
      <c r="C14" s="49">
        <v>0</v>
      </c>
      <c r="D14" s="49">
        <v>0</v>
      </c>
      <c r="E14" s="87">
        <f t="shared" si="0"/>
        <v>167191996.68000001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167191996.68000001</v>
      </c>
      <c r="S14" s="167">
        <f>R14/R46*100</f>
        <v>2.9654779597534584</v>
      </c>
    </row>
    <row r="15" spans="1:19" ht="14.1" customHeight="1" x14ac:dyDescent="0.2">
      <c r="A15" s="52" t="s">
        <v>90</v>
      </c>
      <c r="B15" s="49">
        <v>123439213.60000001</v>
      </c>
      <c r="C15" s="49">
        <v>0</v>
      </c>
      <c r="D15" s="49">
        <v>0</v>
      </c>
      <c r="E15" s="87">
        <f t="shared" si="0"/>
        <v>123439213.60000001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123439213.60000001</v>
      </c>
      <c r="S15" s="167">
        <f>R15/R46*100</f>
        <v>2.1894365434292831</v>
      </c>
    </row>
    <row r="16" spans="1:19" ht="14.1" customHeight="1" x14ac:dyDescent="0.2">
      <c r="A16" s="52" t="s">
        <v>79</v>
      </c>
      <c r="B16" s="49">
        <v>119822019.77999999</v>
      </c>
      <c r="C16" s="49">
        <v>0</v>
      </c>
      <c r="D16" s="49">
        <v>0</v>
      </c>
      <c r="E16" s="87">
        <f t="shared" si="0"/>
        <v>119822019.77999999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119822019.77999999</v>
      </c>
      <c r="S16" s="167">
        <f>R16/R46*100</f>
        <v>2.1252785169545048</v>
      </c>
    </row>
    <row r="17" spans="1:19" ht="14.1" customHeight="1" x14ac:dyDescent="0.2">
      <c r="A17" s="52" t="s">
        <v>78</v>
      </c>
      <c r="B17" s="49">
        <v>99446085.950000003</v>
      </c>
      <c r="C17" s="49">
        <v>0</v>
      </c>
      <c r="D17" s="49">
        <v>0</v>
      </c>
      <c r="E17" s="87">
        <f t="shared" si="0"/>
        <v>99446085.950000003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99446085.950000003</v>
      </c>
      <c r="S17" s="167">
        <f>R17/R46*100</f>
        <v>1.7638713689920931</v>
      </c>
    </row>
    <row r="18" spans="1:19" ht="14.1" customHeight="1" x14ac:dyDescent="0.2">
      <c r="A18" s="52" t="s">
        <v>94</v>
      </c>
      <c r="B18" s="49">
        <v>97970630.209999993</v>
      </c>
      <c r="C18" s="49">
        <v>0</v>
      </c>
      <c r="D18" s="49">
        <v>0</v>
      </c>
      <c r="E18" s="87">
        <f t="shared" si="0"/>
        <v>97970630.209999993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97970630.209999993</v>
      </c>
      <c r="S18" s="167">
        <f>R18/R46*100</f>
        <v>1.7377012677644834</v>
      </c>
    </row>
    <row r="19" spans="1:19" ht="14.1" customHeight="1" x14ac:dyDescent="0.2">
      <c r="A19" s="52" t="s">
        <v>102</v>
      </c>
      <c r="B19" s="49">
        <v>68026459.540000007</v>
      </c>
      <c r="C19" s="49">
        <v>0</v>
      </c>
      <c r="D19" s="49">
        <v>0</v>
      </c>
      <c r="E19" s="87">
        <f t="shared" si="0"/>
        <v>68026459.540000007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68026459.540000007</v>
      </c>
      <c r="S19" s="167">
        <f>R19/R46*100</f>
        <v>1.206582674121877</v>
      </c>
    </row>
    <row r="20" spans="1:19" ht="14.1" customHeight="1" x14ac:dyDescent="0.2">
      <c r="A20" s="52" t="s">
        <v>108</v>
      </c>
      <c r="B20" s="49">
        <v>63508037.410000004</v>
      </c>
      <c r="C20" s="49">
        <v>0</v>
      </c>
      <c r="D20" s="49">
        <v>0</v>
      </c>
      <c r="E20" s="87">
        <f t="shared" si="0"/>
        <v>63508037.410000004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63508037.410000004</v>
      </c>
      <c r="S20" s="167">
        <f>R20/R46*100</f>
        <v>1.1264395960711791</v>
      </c>
    </row>
    <row r="21" spans="1:19" ht="14.1" customHeight="1" x14ac:dyDescent="0.2">
      <c r="A21" s="51" t="s">
        <v>116</v>
      </c>
      <c r="B21" s="49">
        <v>53360466.109999999</v>
      </c>
      <c r="C21" s="49">
        <v>0</v>
      </c>
      <c r="D21" s="49">
        <v>0</v>
      </c>
      <c r="E21" s="87">
        <f t="shared" si="0"/>
        <v>53360466.109999999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53360466.109999999</v>
      </c>
      <c r="S21" s="167">
        <f>R21/R46*100</f>
        <v>0.94645251754628645</v>
      </c>
    </row>
    <row r="22" spans="1:19" ht="14.1" customHeight="1" x14ac:dyDescent="0.2">
      <c r="A22" s="52" t="s">
        <v>80</v>
      </c>
      <c r="B22" s="49">
        <v>37819327.890000001</v>
      </c>
      <c r="C22" s="49">
        <v>0</v>
      </c>
      <c r="D22" s="49">
        <v>0</v>
      </c>
      <c r="E22" s="87">
        <f t="shared" si="0"/>
        <v>37819327.890000001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37819327.890000001</v>
      </c>
      <c r="S22" s="167">
        <f>R22/R46*100</f>
        <v>0.67079995177723872</v>
      </c>
    </row>
    <row r="23" spans="1:19" ht="14.1" customHeight="1" x14ac:dyDescent="0.2">
      <c r="A23" s="52" t="s">
        <v>115</v>
      </c>
      <c r="B23" s="49">
        <v>37231550.729999997</v>
      </c>
      <c r="C23" s="49">
        <v>0</v>
      </c>
      <c r="D23" s="49">
        <v>0</v>
      </c>
      <c r="E23" s="87">
        <f t="shared" si="0"/>
        <v>37231550.729999997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37231550.729999997</v>
      </c>
      <c r="S23" s="167">
        <f>R23/R46*100</f>
        <v>0.66037457109013198</v>
      </c>
    </row>
    <row r="24" spans="1:19" ht="14.1" customHeight="1" x14ac:dyDescent="0.2">
      <c r="A24" s="52" t="s">
        <v>101</v>
      </c>
      <c r="B24" s="49">
        <v>35577066.149999999</v>
      </c>
      <c r="C24" s="49">
        <v>0</v>
      </c>
      <c r="D24" s="49">
        <v>0</v>
      </c>
      <c r="E24" s="87">
        <f t="shared" si="0"/>
        <v>35577066.149999999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35577066.149999999</v>
      </c>
      <c r="S24" s="167">
        <f>R24/R46*100</f>
        <v>0.63102904227195222</v>
      </c>
    </row>
    <row r="25" spans="1:19" ht="14.1" customHeight="1" x14ac:dyDescent="0.2">
      <c r="A25" s="52" t="s">
        <v>81</v>
      </c>
      <c r="B25" s="49">
        <v>34713150.350000001</v>
      </c>
      <c r="C25" s="49">
        <v>0</v>
      </c>
      <c r="D25" s="49">
        <v>0</v>
      </c>
      <c r="E25" s="87">
        <f t="shared" si="0"/>
        <v>34713150.350000001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34713150.350000001</v>
      </c>
      <c r="S25" s="167">
        <f>R25/R46*100</f>
        <v>0.61570580123855401</v>
      </c>
    </row>
    <row r="26" spans="1:19" ht="14.1" customHeight="1" x14ac:dyDescent="0.2">
      <c r="A26" s="51" t="s">
        <v>110</v>
      </c>
      <c r="B26" s="49">
        <v>32725593.469999999</v>
      </c>
      <c r="C26" s="49">
        <v>0</v>
      </c>
      <c r="D26" s="49">
        <v>0</v>
      </c>
      <c r="E26" s="87">
        <f t="shared" si="0"/>
        <v>32725593.469999999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32725593.469999999</v>
      </c>
      <c r="S26" s="167">
        <f>R26/R46*100</f>
        <v>0.58045258195511307</v>
      </c>
    </row>
    <row r="27" spans="1:19" ht="14.1" customHeight="1" x14ac:dyDescent="0.2">
      <c r="A27" s="52" t="s">
        <v>111</v>
      </c>
      <c r="B27" s="49">
        <v>29346417.270000003</v>
      </c>
      <c r="C27" s="49">
        <v>0</v>
      </c>
      <c r="D27" s="49">
        <v>0</v>
      </c>
      <c r="E27" s="87">
        <f t="shared" si="0"/>
        <v>29346417.270000003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29346417.270000003</v>
      </c>
      <c r="S27" s="167">
        <f>R27/R46*100</f>
        <v>0.52051626477359714</v>
      </c>
    </row>
    <row r="28" spans="1:19" ht="14.1" customHeight="1" x14ac:dyDescent="0.2">
      <c r="A28" s="52" t="s">
        <v>83</v>
      </c>
      <c r="B28" s="49">
        <v>27693694.109999999</v>
      </c>
      <c r="C28" s="49">
        <v>0</v>
      </c>
      <c r="D28" s="49">
        <v>0</v>
      </c>
      <c r="E28" s="87">
        <f t="shared" si="0"/>
        <v>27693694.109999999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27693694.109999999</v>
      </c>
      <c r="S28" s="167">
        <f>R28/R46*100</f>
        <v>0.49120197819363204</v>
      </c>
    </row>
    <row r="29" spans="1:19" ht="14.1" customHeight="1" x14ac:dyDescent="0.2">
      <c r="A29" s="52" t="s">
        <v>120</v>
      </c>
      <c r="B29" s="49">
        <v>18294198.100000001</v>
      </c>
      <c r="C29" s="49">
        <v>0</v>
      </c>
      <c r="D29" s="49">
        <v>0</v>
      </c>
      <c r="E29" s="87">
        <f t="shared" si="0"/>
        <v>18294198.100000001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18294198.100000001</v>
      </c>
      <c r="S29" s="167">
        <f>R29/R46*100</f>
        <v>0.32448348206970884</v>
      </c>
    </row>
    <row r="30" spans="1:19" ht="14.1" customHeight="1" x14ac:dyDescent="0.2">
      <c r="A30" s="52" t="s">
        <v>125</v>
      </c>
      <c r="B30" s="49">
        <v>16158976.290000001</v>
      </c>
      <c r="C30" s="49">
        <v>0</v>
      </c>
      <c r="D30" s="49">
        <v>0</v>
      </c>
      <c r="E30" s="87">
        <f t="shared" si="0"/>
        <v>16158976.290000001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16158976.290000001</v>
      </c>
      <c r="S30" s="167">
        <f>R30/R46*100</f>
        <v>0.28661113565076485</v>
      </c>
    </row>
    <row r="31" spans="1:19" ht="14.1" customHeight="1" x14ac:dyDescent="0.2">
      <c r="A31" s="52" t="s">
        <v>104</v>
      </c>
      <c r="B31" s="49">
        <v>15396968.1</v>
      </c>
      <c r="C31" s="49">
        <v>0</v>
      </c>
      <c r="D31" s="49">
        <v>0</v>
      </c>
      <c r="E31" s="87">
        <f t="shared" si="0"/>
        <v>15396968.1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15396968.1</v>
      </c>
      <c r="S31" s="167">
        <f>R31/R46*100</f>
        <v>0.27309542594295122</v>
      </c>
    </row>
    <row r="32" spans="1:19" ht="14.1" customHeight="1" x14ac:dyDescent="0.2">
      <c r="A32" s="52" t="s">
        <v>119</v>
      </c>
      <c r="B32" s="49">
        <v>11353892.83</v>
      </c>
      <c r="C32" s="49">
        <v>0</v>
      </c>
      <c r="D32" s="49">
        <v>0</v>
      </c>
      <c r="E32" s="87">
        <f t="shared" si="0"/>
        <v>11353892.83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11353892.83</v>
      </c>
      <c r="S32" s="167">
        <f>R32/R46*100</f>
        <v>0.20138355670941926</v>
      </c>
    </row>
    <row r="33" spans="1:19" ht="14.1" customHeight="1" x14ac:dyDescent="0.2">
      <c r="A33" s="52" t="s">
        <v>99</v>
      </c>
      <c r="B33" s="49">
        <v>9751353.1599999983</v>
      </c>
      <c r="C33" s="49">
        <v>0</v>
      </c>
      <c r="D33" s="49">
        <v>0</v>
      </c>
      <c r="E33" s="87">
        <f t="shared" si="0"/>
        <v>9751353.1599999983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9751353.1599999983</v>
      </c>
      <c r="S33" s="167">
        <f>R33/R46*100</f>
        <v>0.17295937274497195</v>
      </c>
    </row>
    <row r="34" spans="1:19" ht="14.1" customHeight="1" x14ac:dyDescent="0.2">
      <c r="A34" s="52" t="s">
        <v>82</v>
      </c>
      <c r="B34" s="49">
        <v>7620102.1200000001</v>
      </c>
      <c r="C34" s="49">
        <v>0</v>
      </c>
      <c r="D34" s="49">
        <v>0</v>
      </c>
      <c r="E34" s="87">
        <f t="shared" si="0"/>
        <v>7620102.1200000001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7620102.1200000001</v>
      </c>
      <c r="S34" s="167">
        <f>R34/R46*100</f>
        <v>0.13515745571949228</v>
      </c>
    </row>
    <row r="35" spans="1:19" ht="14.1" customHeight="1" x14ac:dyDescent="0.2">
      <c r="A35" s="52" t="s">
        <v>93</v>
      </c>
      <c r="B35" s="49">
        <v>7595933.2899999991</v>
      </c>
      <c r="C35" s="49">
        <v>0</v>
      </c>
      <c r="D35" s="49">
        <v>0</v>
      </c>
      <c r="E35" s="76">
        <f t="shared" si="0"/>
        <v>7595933.2899999991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7595933.2899999991</v>
      </c>
      <c r="S35" s="167">
        <f>R35/R46*100</f>
        <v>0.1347287741192886</v>
      </c>
    </row>
    <row r="36" spans="1:19" ht="14.1" customHeight="1" x14ac:dyDescent="0.2">
      <c r="A36" s="52" t="s">
        <v>124</v>
      </c>
      <c r="B36" s="49">
        <v>4704790.4000000004</v>
      </c>
      <c r="C36" s="49">
        <v>0</v>
      </c>
      <c r="D36" s="49">
        <v>0</v>
      </c>
      <c r="E36" s="87">
        <f t="shared" si="0"/>
        <v>4704790.4000000004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4704790.4000000004</v>
      </c>
      <c r="S36" s="167">
        <f>R36/R46*100</f>
        <v>8.3448684826482683E-2</v>
      </c>
    </row>
    <row r="37" spans="1:19" ht="14.1" customHeight="1" x14ac:dyDescent="0.2">
      <c r="A37" s="52" t="s">
        <v>89</v>
      </c>
      <c r="B37" s="49">
        <v>0</v>
      </c>
      <c r="C37" s="49">
        <v>0</v>
      </c>
      <c r="D37" s="49">
        <v>0</v>
      </c>
      <c r="E37" s="87">
        <f t="shared" si="0"/>
        <v>0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0</v>
      </c>
      <c r="S37" s="168">
        <f>R37/R46*100</f>
        <v>0</v>
      </c>
    </row>
    <row r="38" spans="1:19" ht="14.1" customHeight="1" x14ac:dyDescent="0.2">
      <c r="A38" s="52" t="s">
        <v>85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84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5637944336.4299994</v>
      </c>
      <c r="C46" s="56">
        <f t="shared" si="5"/>
        <v>0</v>
      </c>
      <c r="D46" s="56">
        <f t="shared" si="5"/>
        <v>0</v>
      </c>
      <c r="E46" s="56">
        <f t="shared" si="5"/>
        <v>5637944336.4299994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5637944336.4299994</v>
      </c>
      <c r="S46" s="92">
        <f>SUM(S8:S45)</f>
        <v>99.999999999999986</v>
      </c>
    </row>
    <row r="47" spans="1:19" x14ac:dyDescent="0.2">
      <c r="A47" s="81" t="s">
        <v>98</v>
      </c>
    </row>
  </sheetData>
  <mergeCells count="15"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2019-03-04T18:34:37Z</cp:lastPrinted>
  <dcterms:created xsi:type="dcterms:W3CDTF">2006-02-20T14:27:25Z</dcterms:created>
  <dcterms:modified xsi:type="dcterms:W3CDTF">2019-03-05T12:32:38Z</dcterms:modified>
</cp:coreProperties>
</file>