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ún Dpto. Análisis Financiero\Indices de Solvencia y Liquidez 2024\"/>
    </mc:Choice>
  </mc:AlternateContent>
  <xr:revisionPtr revIDLastSave="0" documentId="13_ncr:1_{7CE97054-AF15-4254-8308-CD13D74BC61A}" xr6:coauthVersionLast="36" xr6:coauthVersionMax="47" xr10:uidLastSave="{00000000-0000-0000-0000-000000000000}"/>
  <bookViews>
    <workbookView xWindow="0" yWindow="0" windowWidth="19200" windowHeight="6670" xr2:uid="{00000000-000D-0000-FFFF-FFFF00000000}"/>
  </bookViews>
  <sheets>
    <sheet name="Al 31 de diciembre 2024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4" i="1" l="1"/>
  <c r="D21" i="1" l="1"/>
  <c r="D20" i="1"/>
  <c r="D23" i="1"/>
  <c r="D24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E21" i="1"/>
  <c r="E20" i="1"/>
  <c r="E23" i="1"/>
  <c r="E2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I20" i="1"/>
  <c r="I21" i="1"/>
  <c r="I23" i="1"/>
  <c r="I24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H20" i="1"/>
  <c r="H21" i="1"/>
  <c r="H23" i="1"/>
  <c r="H24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D19" i="1"/>
  <c r="E19" i="1"/>
  <c r="H19" i="1"/>
  <c r="I19" i="1"/>
  <c r="B56" i="1" l="1"/>
  <c r="F56" i="1"/>
  <c r="G56" i="1"/>
  <c r="I54" i="1"/>
  <c r="I53" i="1"/>
  <c r="E53" i="1"/>
  <c r="E54" i="1"/>
  <c r="H54" i="1"/>
  <c r="H53" i="1"/>
  <c r="D53" i="1"/>
  <c r="C56" i="1"/>
  <c r="I56" i="1" l="1"/>
  <c r="D56" i="1"/>
  <c r="H56" i="1"/>
  <c r="E56" i="1"/>
</calcChain>
</file>

<file path=xl/sharedStrings.xml><?xml version="1.0" encoding="utf-8"?>
<sst xmlns="http://schemas.openxmlformats.org/spreadsheetml/2006/main" count="68" uniqueCount="53">
  <si>
    <t>Diferencia (PTA menos MSMR)</t>
  </si>
  <si>
    <t>INDICE DE SOLVENCIA</t>
  </si>
  <si>
    <t>INDICE DE LIQUIDEZ</t>
  </si>
  <si>
    <t>Diferencia (DLGFL menos LMR)</t>
  </si>
  <si>
    <t>Aseguradora Agropecuaria Dominicana, S. A.</t>
  </si>
  <si>
    <t>Autoseguro, S. A.</t>
  </si>
  <si>
    <t>Bupa Dominicana, S. A.</t>
  </si>
  <si>
    <t>Cooperativa Nacional de Seguros, INC.</t>
  </si>
  <si>
    <t>General de Seguros, S. A.</t>
  </si>
  <si>
    <t>Humano Seguros, S. A.</t>
  </si>
  <si>
    <t>La Monumental de Seguros, S. A.</t>
  </si>
  <si>
    <t>Midas Seguros, S. A.</t>
  </si>
  <si>
    <t>Multiseguros S.U, S. A.</t>
  </si>
  <si>
    <t>Seguros Ademi, S. A.</t>
  </si>
  <si>
    <t>Seguros Sura, S. A.</t>
  </si>
  <si>
    <t>Seguros Crecer, S. A.</t>
  </si>
  <si>
    <t>Seguros Reservas, S. A.</t>
  </si>
  <si>
    <t>Seguros Universal, S. A.</t>
  </si>
  <si>
    <t>Worldwide Seguros, S. A.</t>
  </si>
  <si>
    <t>Unit, S. A.</t>
  </si>
  <si>
    <t>Márgenes de Solvencia y Liquidez Mínima Requerida de las</t>
  </si>
  <si>
    <t>Valores en RD$</t>
  </si>
  <si>
    <t>La presente publicación se hace conforme a lo establecido en el Art. 164 de la Ley 146-02 sobre seguros y fianzas de la República Dominicana y la Resolución No. 02-2006 del 17 de mayo de 2006</t>
  </si>
  <si>
    <t>Compañías de Seguros y Reaseguros de la República Dominicana</t>
  </si>
  <si>
    <t>Patrimonio Técnico Ajustado</t>
  </si>
  <si>
    <t>Margen de Solvencia Mínima Requerida</t>
  </si>
  <si>
    <t>Índice debe ser mayor o igual que 1</t>
  </si>
  <si>
    <t>Disponibilidad Libre de Gravamen y Fácil Liquidez</t>
  </si>
  <si>
    <t>Liquidez Mínima Requerida</t>
  </si>
  <si>
    <t>Índice debe ser igual o mayor que 1</t>
  </si>
  <si>
    <t>Atlántica Seguros, S. A.</t>
  </si>
  <si>
    <t>Seguros Pepín, S. A.</t>
  </si>
  <si>
    <t>Seguros La Internacional, S. A.</t>
  </si>
  <si>
    <t>Hylseg Seguros, S. A.</t>
  </si>
  <si>
    <t>Creciendo Seguros, S. A.</t>
  </si>
  <si>
    <t>Futuro Seguros, S. A.</t>
  </si>
  <si>
    <t>BMI Compañía de Seguros, S. A.</t>
  </si>
  <si>
    <t>Angloamericana de Seguros, S. A.</t>
  </si>
  <si>
    <t>Confederación del Canadá Dominicana, S. A.</t>
  </si>
  <si>
    <t>La Colonial, Compañía de Seguros, S. A.</t>
  </si>
  <si>
    <t>Seguros APS, S. A.</t>
  </si>
  <si>
    <t>Seguros Yunén, S.A.</t>
  </si>
  <si>
    <t>Compañías</t>
  </si>
  <si>
    <t>One Alliance Seguros, S. A.</t>
  </si>
  <si>
    <t>Reaseguradora Santo Domingo, S. A.</t>
  </si>
  <si>
    <t>REHSA, Compañía de Seguros y Reaseguros, S. A.</t>
  </si>
  <si>
    <t>Período con cierre al 31 de diciembre de 2024 (Auditado)</t>
  </si>
  <si>
    <t>Patria, Compañía de Seguros, S. A.</t>
  </si>
  <si>
    <t>MAPFRE BHD, Compañía de Seguros, S. A.</t>
  </si>
  <si>
    <t>N/R</t>
  </si>
  <si>
    <t>Dominicana Compañía de Seguros, S. A.</t>
  </si>
  <si>
    <t>Cuna Mutual Insurance Society Dominicana, S. A. (TRUSTAGE)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</si>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</sst>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36"/>
      <color theme="1"/>
      <name val="Kanit"/>
    </font>
    <font>
      <sz val="36"/>
      <color theme="1"/>
      <name val="Kanit"/>
    </font>
    <font>
      <b/>
      <sz val="36"/>
      <color theme="0"/>
      <name val="Kanit"/>
    </font>
    <font>
      <b/>
      <sz val="11"/>
      <color theme="0"/>
      <name val="Kani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17EA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7" fillId="0" borderId="0" xfId="0" applyFont="1"/>
    <xf numFmtId="0" fontId="7" fillId="0" borderId="8" xfId="0" applyFont="1" applyBorder="1"/>
    <xf numFmtId="0" fontId="7" fillId="0" borderId="9" xfId="0" applyFont="1" applyBorder="1"/>
    <xf numFmtId="3" fontId="7" fillId="4" borderId="1" xfId="1" applyNumberFormat="1" applyFont="1" applyFill="1" applyBorder="1" applyAlignment="1">
      <alignment horizontal="right"/>
    </xf>
    <xf numFmtId="43" fontId="7" fillId="4" borderId="4" xfId="1" applyNumberFormat="1" applyFont="1" applyFill="1" applyBorder="1" applyAlignment="1">
      <alignment horizontal="right"/>
    </xf>
    <xf numFmtId="43" fontId="7" fillId="4" borderId="5" xfId="1" applyNumberFormat="1" applyFont="1" applyFill="1" applyBorder="1" applyAlignment="1">
      <alignment horizontal="right"/>
    </xf>
    <xf numFmtId="43" fontId="7" fillId="4" borderId="1" xfId="1" applyFont="1" applyFill="1" applyBorder="1" applyAlignment="1">
      <alignment horizontal="right" vertical="center"/>
    </xf>
    <xf numFmtId="3" fontId="7" fillId="4" borderId="0" xfId="1" applyNumberFormat="1" applyFont="1" applyFill="1" applyBorder="1" applyAlignment="1">
      <alignment horizontal="right"/>
    </xf>
    <xf numFmtId="43" fontId="7" fillId="4" borderId="0" xfId="1" applyFont="1" applyFill="1" applyBorder="1" applyAlignment="1">
      <alignment horizontal="right" vertical="center"/>
    </xf>
    <xf numFmtId="4" fontId="8" fillId="5" borderId="3" xfId="0" applyNumberFormat="1" applyFont="1" applyFill="1" applyBorder="1" applyAlignment="1">
      <alignment horizontal="center" vertical="center" wrapText="1"/>
    </xf>
    <xf numFmtId="4" fontId="8" fillId="5" borderId="4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/>
    <xf numFmtId="0" fontId="7" fillId="4" borderId="7" xfId="0" applyFont="1" applyFill="1" applyBorder="1"/>
    <xf numFmtId="43" fontId="7" fillId="4" borderId="10" xfId="1" applyNumberFormat="1" applyFont="1" applyFill="1" applyBorder="1" applyAlignment="1">
      <alignment horizontal="right"/>
    </xf>
    <xf numFmtId="4" fontId="8" fillId="5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4" borderId="0" xfId="0" applyFont="1" applyFill="1" applyBorder="1"/>
    <xf numFmtId="43" fontId="7" fillId="4" borderId="0" xfId="1" applyNumberFormat="1" applyFont="1" applyFill="1" applyBorder="1" applyAlignment="1">
      <alignment horizontal="right"/>
    </xf>
    <xf numFmtId="0" fontId="2" fillId="0" borderId="0" xfId="0" applyFont="1" applyBorder="1"/>
    <xf numFmtId="4" fontId="9" fillId="5" borderId="15" xfId="0" applyNumberFormat="1" applyFont="1" applyFill="1" applyBorder="1" applyAlignment="1">
      <alignment horizontal="center" vertical="center"/>
    </xf>
    <xf numFmtId="4" fontId="9" fillId="5" borderId="14" xfId="0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7" fillId="4" borderId="17" xfId="0" applyFont="1" applyFill="1" applyBorder="1"/>
    <xf numFmtId="3" fontId="7" fillId="4" borderId="3" xfId="1" applyNumberFormat="1" applyFont="1" applyFill="1" applyBorder="1" applyAlignment="1">
      <alignment horizontal="right"/>
    </xf>
    <xf numFmtId="43" fontId="7" fillId="4" borderId="3" xfId="1" applyFont="1" applyFill="1" applyBorder="1" applyAlignment="1">
      <alignment horizontal="right"/>
    </xf>
    <xf numFmtId="0" fontId="7" fillId="4" borderId="18" xfId="0" applyFont="1" applyFill="1" applyBorder="1"/>
    <xf numFmtId="3" fontId="7" fillId="4" borderId="19" xfId="1" applyNumberFormat="1" applyFont="1" applyFill="1" applyBorder="1" applyAlignment="1">
      <alignment horizontal="right"/>
    </xf>
    <xf numFmtId="43" fontId="7" fillId="4" borderId="19" xfId="1" applyFont="1" applyFill="1" applyBorder="1" applyAlignment="1">
      <alignment horizontal="right" vertical="center"/>
    </xf>
    <xf numFmtId="43" fontId="7" fillId="4" borderId="20" xfId="1" applyNumberFormat="1" applyFont="1" applyFill="1" applyBorder="1" applyAlignment="1">
      <alignment horizontal="right"/>
    </xf>
    <xf numFmtId="43" fontId="7" fillId="4" borderId="3" xfId="1" applyFont="1" applyFill="1" applyBorder="1" applyAlignment="1">
      <alignment horizontal="right" vertical="center"/>
    </xf>
    <xf numFmtId="0" fontId="8" fillId="5" borderId="21" xfId="0" applyFont="1" applyFill="1" applyBorder="1" applyAlignment="1">
      <alignment horizontal="center" wrapText="1"/>
    </xf>
    <xf numFmtId="164" fontId="8" fillId="5" borderId="22" xfId="1" applyNumberFormat="1" applyFont="1" applyFill="1" applyBorder="1" applyAlignment="1">
      <alignment horizontal="right" vertical="center" wrapText="1"/>
    </xf>
    <xf numFmtId="43" fontId="8" fillId="5" borderId="22" xfId="1" applyFont="1" applyFill="1" applyBorder="1" applyAlignment="1">
      <alignment horizontal="right" vertical="center" wrapText="1"/>
    </xf>
    <xf numFmtId="2" fontId="8" fillId="5" borderId="23" xfId="0" applyNumberFormat="1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21">
    <dxf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Kanit"/>
        <scheme val="none"/>
      </font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Kani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Kani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Kanit"/>
        <scheme val="none"/>
      </font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Kanit"/>
        <scheme val="none"/>
      </font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Kanit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36"/>
        <color theme="1"/>
        <name val="Kanit"/>
        <scheme val="none"/>
      </font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36"/>
        <color theme="0"/>
        <name val="Kanit"/>
        <scheme val="none"/>
      </font>
      <numFmt numFmtId="4" formatCode="#,##0.00"/>
      <fill>
        <patternFill patternType="solid">
          <fgColor indexed="64"/>
          <bgColor rgb="FF517EA6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 outline="0">
        <left/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36"/>
        <color theme="0"/>
        <name val="Kanit"/>
        <scheme val="none"/>
      </font>
      <numFmt numFmtId="4" formatCode="#,##0.00"/>
      <fill>
        <patternFill patternType="solid">
          <fgColor indexed="64"/>
          <bgColor rgb="FF517EA6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auto="1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36"/>
        <color theme="1"/>
        <name val="Kanit"/>
        <scheme val="none"/>
      </font>
    </dxf>
    <dxf>
      <font>
        <strike val="0"/>
        <outline val="0"/>
        <shadow val="0"/>
        <u val="none"/>
        <vertAlign val="baseline"/>
        <sz val="36"/>
        <color theme="1"/>
        <name val="Kanit"/>
        <scheme val="none"/>
      </font>
    </dxf>
    <dxf>
      <font>
        <b/>
        <strike val="0"/>
        <outline val="0"/>
        <shadow val="0"/>
        <u val="none"/>
        <vertAlign val="baseline"/>
        <sz val="36"/>
        <color theme="1"/>
        <name val="Kanit"/>
        <scheme val="none"/>
      </font>
      <fill>
        <patternFill patternType="solid">
          <fgColor indexed="64"/>
          <bgColor theme="4" tint="0.399975585192419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5" name="AutoShape 1" descr="https://mail.google.com/mail/u/0?ui=2&amp;ik=694e0a5cc9&amp;attid=0.0.7&amp;permmsgid=msg-a:r-5520727220881540687&amp;th=197accce9abd38f5&amp;view=fimg&amp;fur=ip&amp;permmsgid=msg-a:r-5520727220881540687&amp;sz=s0-l75-ft&amp;attbid=ANGjdJ_i528cQt0LSipTt8pjiqqZo56JbSmg5xm4qlHR7zLrl3CVZdUDMHdUkXlm11g6yEPHCX6WeJT2y5L4ZMqIFIbYnsvkaf6rx__xFLrTq_HoKJwFZen4k1PQlwI&amp;disp=emb&amp;realattid=ii_197acc9feaf06&amp;zw">
          <a:extLst>
            <a:ext uri="{FF2B5EF4-FFF2-40B4-BE49-F238E27FC236}">
              <a16:creationId xmlns:a16="http://schemas.microsoft.com/office/drawing/2014/main" id="{F776D5FB-E1B2-4653-A429-DFF5EEC56AD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2038350</xdr:colOff>
      <xdr:row>0</xdr:row>
      <xdr:rowOff>438150</xdr:rowOff>
    </xdr:from>
    <xdr:to>
      <xdr:col>5</xdr:col>
      <xdr:colOff>598488</xdr:colOff>
      <xdr:row>8</xdr:row>
      <xdr:rowOff>438150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C0BD2F-1DEC-475E-8A9F-59E125020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0" y="438150"/>
          <a:ext cx="11887200" cy="4724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7:I18" headerRowDxfId="20" dataDxfId="19" totalsRowDxfId="18">
  <autoFilter ref="A17:I1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00000000-0010-0000-0000-000001000000}" name="Compañías" totalsRowLabel="Total" dataDxfId="17" totalsRowDxfId="16"/>
    <tableColumn id="2" xr3:uid="{00000000-0010-0000-0000-000002000000}" name="Patrimonio Técnico Ajustado" dataDxfId="15" totalsRowDxfId="14"/>
    <tableColumn id="3" xr3:uid="{00000000-0010-0000-0000-000003000000}" name="Margen de Solvencia Mínima Requerida" dataDxfId="13" totalsRowDxfId="12"/>
    <tableColumn id="4" xr3:uid="{00000000-0010-0000-0000-000004000000}" name="Diferencia (PTA menos MSMR)" dataDxfId="11" totalsRowDxfId="10"/>
    <tableColumn id="5" xr3:uid="{00000000-0010-0000-0000-000005000000}" name="Índice debe ser mayor o igual que 1" dataDxfId="9" totalsRowDxfId="8"/>
    <tableColumn id="6" xr3:uid="{00000000-0010-0000-0000-000006000000}" name="Disponibilidad Libre de Gravamen y Fácil Liquidez" dataDxfId="7" totalsRowDxfId="6"/>
    <tableColumn id="7" xr3:uid="{00000000-0010-0000-0000-000007000000}" name="Liquidez Mínima Requerida" dataDxfId="5" totalsRowDxfId="4"/>
    <tableColumn id="8" xr3:uid="{00000000-0010-0000-0000-000008000000}" name="Diferencia (DLGFL menos LMR)" dataDxfId="3" totalsRowDxfId="2"/>
    <tableColumn id="9" xr3:uid="{00000000-0010-0000-0000-000009000000}" name="Índice debe ser igual o mayor que 1" totalsRowFunction="count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view="pageBreakPreview" topLeftCell="A36" zoomScale="25" zoomScaleNormal="40" zoomScaleSheetLayoutView="25" workbookViewId="0">
      <selection activeCell="A56" sqref="A56:I56"/>
    </sheetView>
  </sheetViews>
  <sheetFormatPr baseColWidth="10" defaultColWidth="9.08984375" defaultRowHeight="26" x14ac:dyDescent="0.6"/>
  <cols>
    <col min="1" max="1" width="185.90625" style="1" customWidth="1"/>
    <col min="2" max="2" width="60.81640625" style="1" customWidth="1"/>
    <col min="3" max="3" width="63.08984375" style="1" customWidth="1"/>
    <col min="4" max="4" width="64.36328125" style="1" bestFit="1" customWidth="1"/>
    <col min="5" max="5" width="67" style="1" bestFit="1" customWidth="1"/>
    <col min="6" max="6" width="68.08984375" style="1" customWidth="1"/>
    <col min="7" max="7" width="61" style="1" bestFit="1" customWidth="1"/>
    <col min="8" max="8" width="65.36328125" style="1" customWidth="1"/>
    <col min="9" max="9" width="60.54296875" style="1" bestFit="1" customWidth="1"/>
    <col min="10" max="16384" width="9.08984375" style="1"/>
  </cols>
  <sheetData>
    <row r="1" spans="1:9" ht="46" x14ac:dyDescent="1">
      <c r="A1"/>
      <c r="B1" s="4"/>
      <c r="C1" s="4"/>
      <c r="D1" s="4"/>
      <c r="E1" s="4"/>
      <c r="F1" s="4"/>
      <c r="G1" s="4"/>
      <c r="H1" s="4"/>
      <c r="I1" s="4"/>
    </row>
    <row r="2" spans="1:9" ht="46" x14ac:dyDescent="1">
      <c r="A2" s="4"/>
      <c r="B2" s="4"/>
      <c r="C2" s="4"/>
      <c r="D2" s="4"/>
      <c r="E2" s="4"/>
      <c r="F2" s="4"/>
      <c r="G2" s="4"/>
      <c r="H2" s="4"/>
      <c r="I2" s="4"/>
    </row>
    <row r="3" spans="1:9" ht="46" x14ac:dyDescent="1">
      <c r="A3" s="4"/>
      <c r="B3" s="4"/>
      <c r="C3" s="4"/>
      <c r="D3" s="4"/>
      <c r="E3" s="4"/>
      <c r="F3" s="4"/>
      <c r="G3" s="4"/>
      <c r="H3" s="4"/>
      <c r="I3" s="4"/>
    </row>
    <row r="4" spans="1:9" ht="46" x14ac:dyDescent="1">
      <c r="A4" s="4"/>
      <c r="B4" s="4"/>
      <c r="C4" s="4"/>
      <c r="D4" s="4"/>
      <c r="E4" s="4"/>
      <c r="F4" s="4"/>
      <c r="G4" s="4"/>
      <c r="H4" s="4"/>
      <c r="I4" s="4"/>
    </row>
    <row r="5" spans="1:9" ht="46" x14ac:dyDescent="1">
      <c r="A5" s="4"/>
      <c r="B5" s="4"/>
      <c r="C5" s="4"/>
      <c r="D5" s="4"/>
      <c r="E5" s="4"/>
      <c r="F5" s="4"/>
      <c r="G5" s="4"/>
      <c r="H5" s="4"/>
      <c r="I5" s="4"/>
    </row>
    <row r="6" spans="1:9" ht="46" x14ac:dyDescent="1">
      <c r="A6" s="4"/>
      <c r="B6" s="4"/>
      <c r="C6" s="4"/>
      <c r="D6" s="4"/>
      <c r="E6" s="4"/>
      <c r="F6" s="4"/>
      <c r="G6" s="4"/>
      <c r="H6" s="4"/>
      <c r="I6" s="4"/>
    </row>
    <row r="7" spans="1:9" ht="46" x14ac:dyDescent="1">
      <c r="A7" s="4"/>
      <c r="B7" s="4"/>
      <c r="C7" s="4"/>
      <c r="D7" s="4"/>
      <c r="E7" s="4"/>
      <c r="F7" s="4"/>
      <c r="G7" s="4"/>
      <c r="H7" s="4"/>
      <c r="I7" s="4"/>
    </row>
    <row r="8" spans="1:9" ht="46" x14ac:dyDescent="1">
      <c r="A8" s="4"/>
      <c r="B8" s="4"/>
      <c r="C8" s="4"/>
      <c r="D8" s="4"/>
      <c r="E8" s="4"/>
      <c r="F8" s="4"/>
      <c r="G8" s="4"/>
      <c r="H8" s="4"/>
      <c r="I8" s="4"/>
    </row>
    <row r="9" spans="1:9" ht="46" x14ac:dyDescent="1">
      <c r="A9" s="22"/>
      <c r="B9" s="22"/>
      <c r="C9" s="22"/>
      <c r="D9" s="22"/>
      <c r="E9" s="22"/>
      <c r="F9" s="22"/>
      <c r="G9" s="22"/>
      <c r="H9" s="22"/>
      <c r="I9" s="22"/>
    </row>
    <row r="10" spans="1:9" s="3" customFormat="1" ht="64" x14ac:dyDescent="2.15">
      <c r="A10" s="23" t="s">
        <v>20</v>
      </c>
      <c r="B10" s="23"/>
      <c r="C10" s="23"/>
      <c r="D10" s="23"/>
      <c r="E10" s="23"/>
      <c r="F10" s="23"/>
      <c r="G10" s="23"/>
      <c r="H10" s="23"/>
      <c r="I10" s="23"/>
    </row>
    <row r="11" spans="1:9" s="3" customFormat="1" ht="64" x14ac:dyDescent="2.15">
      <c r="A11" s="23" t="s">
        <v>23</v>
      </c>
      <c r="B11" s="23"/>
      <c r="C11" s="23"/>
      <c r="D11" s="23"/>
      <c r="E11" s="23"/>
      <c r="F11" s="23"/>
      <c r="G11" s="23"/>
      <c r="H11" s="23"/>
      <c r="I11" s="23"/>
    </row>
    <row r="12" spans="1:9" s="3" customFormat="1" ht="64" x14ac:dyDescent="2.15">
      <c r="A12" s="23"/>
      <c r="B12" s="23"/>
      <c r="C12" s="23"/>
      <c r="D12" s="23"/>
      <c r="E12" s="23"/>
      <c r="F12" s="23"/>
      <c r="G12" s="23"/>
      <c r="H12" s="23"/>
      <c r="I12" s="23"/>
    </row>
    <row r="13" spans="1:9" s="3" customFormat="1" ht="64" x14ac:dyDescent="2.15">
      <c r="A13" s="23" t="s">
        <v>46</v>
      </c>
      <c r="B13" s="23"/>
      <c r="C13" s="23"/>
      <c r="D13" s="23"/>
      <c r="E13" s="23"/>
      <c r="F13" s="23"/>
      <c r="G13" s="23"/>
      <c r="H13" s="23"/>
      <c r="I13" s="23"/>
    </row>
    <row r="14" spans="1:9" s="3" customFormat="1" ht="64" x14ac:dyDescent="2.15">
      <c r="A14" s="27" t="s">
        <v>21</v>
      </c>
      <c r="B14" s="27"/>
      <c r="C14" s="27"/>
      <c r="D14" s="27"/>
      <c r="E14" s="27"/>
      <c r="F14" s="27"/>
      <c r="G14" s="27"/>
      <c r="H14" s="27"/>
      <c r="I14" s="27"/>
    </row>
    <row r="15" spans="1:9" ht="46.5" thickBot="1" x14ac:dyDescent="1.05">
      <c r="A15" s="4"/>
      <c r="B15" s="4"/>
      <c r="C15" s="4"/>
      <c r="D15" s="4"/>
      <c r="E15" s="4"/>
      <c r="F15" s="4"/>
      <c r="G15" s="4"/>
      <c r="H15" s="4"/>
      <c r="I15" s="4"/>
    </row>
    <row r="16" spans="1:9" ht="61.25" customHeight="1" thickBot="1" x14ac:dyDescent="2.2000000000000002">
      <c r="A16" s="7"/>
      <c r="B16" s="24" t="s">
        <v>1</v>
      </c>
      <c r="C16" s="25"/>
      <c r="D16" s="25"/>
      <c r="E16" s="26"/>
      <c r="F16" s="24" t="s">
        <v>2</v>
      </c>
      <c r="G16" s="25"/>
      <c r="H16" s="25"/>
      <c r="I16" s="26"/>
    </row>
    <row r="17" spans="1:9" s="2" customFormat="1" ht="163.75" customHeight="1" thickBot="1" x14ac:dyDescent="0.4">
      <c r="A17" s="21" t="s">
        <v>42</v>
      </c>
      <c r="B17" s="16" t="s">
        <v>24</v>
      </c>
      <c r="C17" s="16" t="s">
        <v>25</v>
      </c>
      <c r="D17" s="16" t="s">
        <v>0</v>
      </c>
      <c r="E17" s="16" t="s">
        <v>26</v>
      </c>
      <c r="F17" s="16" t="s">
        <v>27</v>
      </c>
      <c r="G17" s="16" t="s">
        <v>28</v>
      </c>
      <c r="H17" s="16" t="s">
        <v>3</v>
      </c>
      <c r="I17" s="17" t="s">
        <v>29</v>
      </c>
    </row>
    <row r="18" spans="1:9" ht="64.75" hidden="1" customHeight="1" thickBot="1" x14ac:dyDescent="2.2000000000000002">
      <c r="A18" s="31"/>
      <c r="B18" s="32"/>
      <c r="C18" s="8"/>
      <c r="D18" s="8"/>
      <c r="E18" s="9"/>
      <c r="F18" s="33"/>
      <c r="G18" s="8"/>
      <c r="H18" s="8"/>
      <c r="I18" s="9"/>
    </row>
    <row r="19" spans="1:9" ht="64" x14ac:dyDescent="2.15">
      <c r="A19" s="34" t="s">
        <v>37</v>
      </c>
      <c r="B19" s="35">
        <v>314090800.79000002</v>
      </c>
      <c r="C19" s="35">
        <v>118835608.54000001</v>
      </c>
      <c r="D19" s="35">
        <f>B19-C19</f>
        <v>195255192.25</v>
      </c>
      <c r="E19" s="36">
        <f>B19/C19</f>
        <v>2.6430697385142534</v>
      </c>
      <c r="F19" s="35">
        <v>1260337730.1800001</v>
      </c>
      <c r="G19" s="35">
        <v>712439596.12</v>
      </c>
      <c r="H19" s="35">
        <f>F19-G19</f>
        <v>547898134.06000006</v>
      </c>
      <c r="I19" s="11">
        <f>F19/G19</f>
        <v>1.7690450348968456</v>
      </c>
    </row>
    <row r="20" spans="1:9" ht="64" x14ac:dyDescent="2.15">
      <c r="A20" s="18" t="s">
        <v>4</v>
      </c>
      <c r="B20" s="10">
        <v>296075496</v>
      </c>
      <c r="C20" s="10">
        <v>91937750</v>
      </c>
      <c r="D20" s="10">
        <f t="shared" ref="D20:D54" si="0">B20-C20</f>
        <v>204137746</v>
      </c>
      <c r="E20" s="13">
        <f t="shared" ref="E20:E51" si="1">B20/C20</f>
        <v>3.2203909275569611</v>
      </c>
      <c r="F20" s="10">
        <v>236707105</v>
      </c>
      <c r="G20" s="10">
        <v>266294338</v>
      </c>
      <c r="H20" s="10">
        <f t="shared" ref="H20:H51" si="2">F20-G20</f>
        <v>-29587233</v>
      </c>
      <c r="I20" s="12">
        <f t="shared" ref="I20:I51" si="3">F20/G20</f>
        <v>0.88889274468914914</v>
      </c>
    </row>
    <row r="21" spans="1:9" s="5" customFormat="1" ht="64" x14ac:dyDescent="2.15">
      <c r="A21" s="18" t="s">
        <v>30</v>
      </c>
      <c r="B21" s="10">
        <v>223273353</v>
      </c>
      <c r="C21" s="10">
        <v>229091637</v>
      </c>
      <c r="D21" s="10">
        <f t="shared" si="0"/>
        <v>-5818284</v>
      </c>
      <c r="E21" s="13">
        <f t="shared" si="1"/>
        <v>0.9746028092679786</v>
      </c>
      <c r="F21" s="10">
        <v>309198535</v>
      </c>
      <c r="G21" s="10">
        <v>178933640</v>
      </c>
      <c r="H21" s="10">
        <f t="shared" si="2"/>
        <v>130264895</v>
      </c>
      <c r="I21" s="12">
        <f t="shared" si="3"/>
        <v>1.7280067347872652</v>
      </c>
    </row>
    <row r="22" spans="1:9" ht="64" x14ac:dyDescent="2.15">
      <c r="A22" s="18" t="s">
        <v>5</v>
      </c>
      <c r="B22" s="10" t="s">
        <v>49</v>
      </c>
      <c r="C22" s="10" t="s">
        <v>49</v>
      </c>
      <c r="D22" s="10" t="s">
        <v>49</v>
      </c>
      <c r="E22" s="10" t="s">
        <v>49</v>
      </c>
      <c r="F22" s="10" t="s">
        <v>49</v>
      </c>
      <c r="G22" s="10" t="s">
        <v>49</v>
      </c>
      <c r="H22" s="10" t="s">
        <v>49</v>
      </c>
      <c r="I22" s="12" t="s">
        <v>49</v>
      </c>
    </row>
    <row r="23" spans="1:9" ht="64" x14ac:dyDescent="2.15">
      <c r="A23" s="18" t="s">
        <v>36</v>
      </c>
      <c r="B23" s="10">
        <v>123308166</v>
      </c>
      <c r="C23" s="10">
        <v>109465313</v>
      </c>
      <c r="D23" s="10">
        <f t="shared" si="0"/>
        <v>13842853</v>
      </c>
      <c r="E23" s="13">
        <f t="shared" si="1"/>
        <v>1.1264588080061488</v>
      </c>
      <c r="F23" s="10">
        <v>320312012</v>
      </c>
      <c r="G23" s="10">
        <v>49245470</v>
      </c>
      <c r="H23" s="10">
        <f t="shared" si="2"/>
        <v>271066542</v>
      </c>
      <c r="I23" s="12">
        <f t="shared" si="3"/>
        <v>6.5043954702838658</v>
      </c>
    </row>
    <row r="24" spans="1:9" s="5" customFormat="1" ht="64" x14ac:dyDescent="2.15">
      <c r="A24" s="18" t="s">
        <v>6</v>
      </c>
      <c r="B24" s="10">
        <v>342980673.44</v>
      </c>
      <c r="C24" s="10">
        <v>66395514</v>
      </c>
      <c r="D24" s="10">
        <f t="shared" si="0"/>
        <v>276585159.44</v>
      </c>
      <c r="E24" s="13">
        <f t="shared" si="1"/>
        <v>5.1657205852793009</v>
      </c>
      <c r="F24" s="10">
        <v>486702201</v>
      </c>
      <c r="G24" s="10">
        <v>12255921</v>
      </c>
      <c r="H24" s="10">
        <f t="shared" si="2"/>
        <v>474446280</v>
      </c>
      <c r="I24" s="12">
        <f t="shared" si="3"/>
        <v>39.71159743931117</v>
      </c>
    </row>
    <row r="25" spans="1:9" ht="64" x14ac:dyDescent="2.15">
      <c r="A25" s="18" t="s">
        <v>38</v>
      </c>
      <c r="B25" s="10" t="s">
        <v>49</v>
      </c>
      <c r="C25" s="10" t="s">
        <v>49</v>
      </c>
      <c r="D25" s="10" t="s">
        <v>49</v>
      </c>
      <c r="E25" s="10" t="s">
        <v>49</v>
      </c>
      <c r="F25" s="10" t="s">
        <v>49</v>
      </c>
      <c r="G25" s="10" t="s">
        <v>49</v>
      </c>
      <c r="H25" s="10" t="s">
        <v>49</v>
      </c>
      <c r="I25" s="12" t="s">
        <v>49</v>
      </c>
    </row>
    <row r="26" spans="1:9" ht="64" x14ac:dyDescent="2.15">
      <c r="A26" s="18" t="s">
        <v>7</v>
      </c>
      <c r="B26" s="10">
        <v>819604504</v>
      </c>
      <c r="C26" s="10">
        <v>190286565</v>
      </c>
      <c r="D26" s="10">
        <f t="shared" si="0"/>
        <v>629317939</v>
      </c>
      <c r="E26" s="13">
        <f t="shared" si="1"/>
        <v>4.307211620536636</v>
      </c>
      <c r="F26" s="10">
        <v>528572475</v>
      </c>
      <c r="G26" s="10">
        <v>164882432</v>
      </c>
      <c r="H26" s="10">
        <f t="shared" si="2"/>
        <v>363690043</v>
      </c>
      <c r="I26" s="12">
        <f t="shared" si="3"/>
        <v>3.2057537518612049</v>
      </c>
    </row>
    <row r="27" spans="1:9" s="5" customFormat="1" ht="64" x14ac:dyDescent="2.15">
      <c r="A27" s="18" t="s">
        <v>34</v>
      </c>
      <c r="B27" s="10">
        <v>17124185</v>
      </c>
      <c r="C27" s="10">
        <v>68682298</v>
      </c>
      <c r="D27" s="10">
        <f t="shared" si="0"/>
        <v>-51558113</v>
      </c>
      <c r="E27" s="13">
        <f t="shared" si="1"/>
        <v>0.24932457851075396</v>
      </c>
      <c r="F27" s="10">
        <v>32419886</v>
      </c>
      <c r="G27" s="10">
        <v>54667974</v>
      </c>
      <c r="H27" s="10">
        <f t="shared" si="2"/>
        <v>-22248088</v>
      </c>
      <c r="I27" s="12">
        <f t="shared" si="3"/>
        <v>0.59303251296636672</v>
      </c>
    </row>
    <row r="28" spans="1:9" ht="64" x14ac:dyDescent="2.15">
      <c r="A28" s="18" t="s">
        <v>51</v>
      </c>
      <c r="B28" s="10">
        <v>1347573112</v>
      </c>
      <c r="C28" s="10">
        <v>100014414</v>
      </c>
      <c r="D28" s="10">
        <f t="shared" si="0"/>
        <v>1247558698</v>
      </c>
      <c r="E28" s="13">
        <f t="shared" si="1"/>
        <v>13.47378900805238</v>
      </c>
      <c r="F28" s="10">
        <v>1104535720</v>
      </c>
      <c r="G28" s="10">
        <v>13818036</v>
      </c>
      <c r="H28" s="10">
        <f t="shared" si="2"/>
        <v>1090717684</v>
      </c>
      <c r="I28" s="12">
        <f t="shared" si="3"/>
        <v>79.934349570373101</v>
      </c>
    </row>
    <row r="29" spans="1:9" ht="64" x14ac:dyDescent="2.15">
      <c r="A29" s="18" t="s">
        <v>50</v>
      </c>
      <c r="B29" s="10">
        <v>213758593</v>
      </c>
      <c r="C29" s="10">
        <v>211677745</v>
      </c>
      <c r="D29" s="10">
        <f t="shared" si="0"/>
        <v>2080848</v>
      </c>
      <c r="E29" s="13">
        <f t="shared" si="1"/>
        <v>1.0098302634506995</v>
      </c>
      <c r="F29" s="10">
        <v>331135749.69999999</v>
      </c>
      <c r="G29" s="10">
        <v>162762731.73000002</v>
      </c>
      <c r="H29" s="10">
        <f t="shared" si="2"/>
        <v>168373017.96999997</v>
      </c>
      <c r="I29" s="12">
        <f t="shared" si="3"/>
        <v>2.0344691083786097</v>
      </c>
    </row>
    <row r="30" spans="1:9" s="5" customFormat="1" ht="64" x14ac:dyDescent="2.15">
      <c r="A30" s="18" t="s">
        <v>35</v>
      </c>
      <c r="B30" s="10">
        <v>54494158</v>
      </c>
      <c r="C30" s="10">
        <v>72250828</v>
      </c>
      <c r="D30" s="10">
        <f t="shared" si="0"/>
        <v>-17756670</v>
      </c>
      <c r="E30" s="13">
        <f t="shared" si="1"/>
        <v>0.75423575768571127</v>
      </c>
      <c r="F30" s="10">
        <v>178701065</v>
      </c>
      <c r="G30" s="10">
        <v>46164255</v>
      </c>
      <c r="H30" s="10">
        <f t="shared" si="2"/>
        <v>132536810</v>
      </c>
      <c r="I30" s="12">
        <f t="shared" si="3"/>
        <v>3.8709834048009655</v>
      </c>
    </row>
    <row r="31" spans="1:9" s="5" customFormat="1" ht="64" x14ac:dyDescent="2.15">
      <c r="A31" s="18" t="s">
        <v>8</v>
      </c>
      <c r="B31" s="10">
        <v>678267760</v>
      </c>
      <c r="C31" s="10">
        <v>344019421</v>
      </c>
      <c r="D31" s="10">
        <f t="shared" si="0"/>
        <v>334248339</v>
      </c>
      <c r="E31" s="13">
        <f t="shared" si="1"/>
        <v>1.9715972953747865</v>
      </c>
      <c r="F31" s="10">
        <v>2978066094</v>
      </c>
      <c r="G31" s="10">
        <v>1512360833</v>
      </c>
      <c r="H31" s="10">
        <f t="shared" si="2"/>
        <v>1465705261</v>
      </c>
      <c r="I31" s="12">
        <f t="shared" si="3"/>
        <v>1.9691505023259221</v>
      </c>
    </row>
    <row r="32" spans="1:9" ht="64" x14ac:dyDescent="2.15">
      <c r="A32" s="18" t="s">
        <v>9</v>
      </c>
      <c r="B32" s="10">
        <v>6182037867</v>
      </c>
      <c r="C32" s="10">
        <v>4457809307</v>
      </c>
      <c r="D32" s="10">
        <f t="shared" si="0"/>
        <v>1724228560</v>
      </c>
      <c r="E32" s="13">
        <f t="shared" si="1"/>
        <v>1.3867883171432394</v>
      </c>
      <c r="F32" s="10">
        <v>5796696346</v>
      </c>
      <c r="G32" s="10">
        <v>3584622385</v>
      </c>
      <c r="H32" s="10">
        <f t="shared" si="2"/>
        <v>2212073961</v>
      </c>
      <c r="I32" s="12">
        <f t="shared" si="3"/>
        <v>1.6171009728267376</v>
      </c>
    </row>
    <row r="33" spans="1:9" s="6" customFormat="1" ht="64" x14ac:dyDescent="2.15">
      <c r="A33" s="18" t="s">
        <v>33</v>
      </c>
      <c r="B33" s="10">
        <v>26484702</v>
      </c>
      <c r="C33" s="10">
        <v>6636110</v>
      </c>
      <c r="D33" s="10">
        <f t="shared" si="0"/>
        <v>19848592</v>
      </c>
      <c r="E33" s="13">
        <f t="shared" si="1"/>
        <v>3.9909980395141131</v>
      </c>
      <c r="F33" s="10">
        <v>14088853</v>
      </c>
      <c r="G33" s="10">
        <v>7401049</v>
      </c>
      <c r="H33" s="10">
        <f t="shared" si="2"/>
        <v>6687804</v>
      </c>
      <c r="I33" s="12">
        <f t="shared" si="3"/>
        <v>1.9036292017523462</v>
      </c>
    </row>
    <row r="34" spans="1:9" ht="64" x14ac:dyDescent="2.15">
      <c r="A34" s="18" t="s">
        <v>39</v>
      </c>
      <c r="B34" s="10">
        <v>3691237841</v>
      </c>
      <c r="C34" s="10">
        <v>1577814742</v>
      </c>
      <c r="D34" s="10">
        <f t="shared" si="0"/>
        <v>2113423099</v>
      </c>
      <c r="E34" s="13">
        <f t="shared" si="1"/>
        <v>2.3394621324941327</v>
      </c>
      <c r="F34" s="10">
        <v>5020382632</v>
      </c>
      <c r="G34" s="10">
        <v>2181539497</v>
      </c>
      <c r="H34" s="10">
        <f t="shared" si="2"/>
        <v>2838843135</v>
      </c>
      <c r="I34" s="12">
        <f t="shared" si="3"/>
        <v>2.3013026529677356</v>
      </c>
    </row>
    <row r="35" spans="1:9" ht="64" x14ac:dyDescent="2.15">
      <c r="A35" s="18" t="s">
        <v>10</v>
      </c>
      <c r="B35" s="10">
        <v>1130426810</v>
      </c>
      <c r="C35" s="10">
        <v>411645951</v>
      </c>
      <c r="D35" s="10">
        <f t="shared" si="0"/>
        <v>718780859</v>
      </c>
      <c r="E35" s="13">
        <f t="shared" si="1"/>
        <v>2.7461142451514116</v>
      </c>
      <c r="F35" s="10">
        <v>1401528812</v>
      </c>
      <c r="G35" s="10">
        <v>759721863</v>
      </c>
      <c r="H35" s="10">
        <f>F35-G35</f>
        <v>641806949</v>
      </c>
      <c r="I35" s="12">
        <f>F35/G35</f>
        <v>1.8447919959360179</v>
      </c>
    </row>
    <row r="36" spans="1:9" s="5" customFormat="1" ht="64" x14ac:dyDescent="2.15">
      <c r="A36" s="18" t="s">
        <v>48</v>
      </c>
      <c r="B36" s="10">
        <v>4502047687</v>
      </c>
      <c r="C36" s="10">
        <v>1592772285</v>
      </c>
      <c r="D36" s="10">
        <f t="shared" si="0"/>
        <v>2909275402</v>
      </c>
      <c r="E36" s="13">
        <f t="shared" si="1"/>
        <v>2.8265482325365801</v>
      </c>
      <c r="F36" s="10">
        <v>11053862242</v>
      </c>
      <c r="G36" s="10">
        <v>7683093294</v>
      </c>
      <c r="H36" s="10">
        <f t="shared" si="2"/>
        <v>3370768948</v>
      </c>
      <c r="I36" s="12">
        <f t="shared" si="3"/>
        <v>1.438725500135779</v>
      </c>
    </row>
    <row r="37" spans="1:9" ht="64" x14ac:dyDescent="2.15">
      <c r="A37" s="18" t="s">
        <v>11</v>
      </c>
      <c r="B37" s="10">
        <v>102066754</v>
      </c>
      <c r="C37" s="10">
        <v>35614966</v>
      </c>
      <c r="D37" s="10">
        <f t="shared" si="0"/>
        <v>66451788</v>
      </c>
      <c r="E37" s="13">
        <f t="shared" si="1"/>
        <v>2.8658388723437218</v>
      </c>
      <c r="F37" s="10">
        <v>147918118</v>
      </c>
      <c r="G37" s="10">
        <v>37677488</v>
      </c>
      <c r="H37" s="10">
        <f t="shared" si="2"/>
        <v>110240630</v>
      </c>
      <c r="I37" s="12">
        <f t="shared" si="3"/>
        <v>3.9259018010967184</v>
      </c>
    </row>
    <row r="38" spans="1:9" s="5" customFormat="1" ht="64" x14ac:dyDescent="2.15">
      <c r="A38" s="18" t="s">
        <v>12</v>
      </c>
      <c r="B38" s="10">
        <v>64068392</v>
      </c>
      <c r="C38" s="10">
        <v>65497163</v>
      </c>
      <c r="D38" s="10">
        <f t="shared" si="0"/>
        <v>-1428771</v>
      </c>
      <c r="E38" s="13">
        <f t="shared" si="1"/>
        <v>0.97818575745028835</v>
      </c>
      <c r="F38" s="10">
        <v>109741372</v>
      </c>
      <c r="G38" s="10">
        <v>78347565</v>
      </c>
      <c r="H38" s="10">
        <f t="shared" si="2"/>
        <v>31393807</v>
      </c>
      <c r="I38" s="12">
        <f t="shared" si="3"/>
        <v>1.4006992048827553</v>
      </c>
    </row>
    <row r="39" spans="1:9" ht="64" x14ac:dyDescent="2.15">
      <c r="A39" s="18" t="s">
        <v>43</v>
      </c>
      <c r="B39" s="10">
        <v>93049376</v>
      </c>
      <c r="C39" s="10">
        <v>89190954</v>
      </c>
      <c r="D39" s="10">
        <f t="shared" si="0"/>
        <v>3858422</v>
      </c>
      <c r="E39" s="13">
        <f t="shared" si="1"/>
        <v>1.0432602391493648</v>
      </c>
      <c r="F39" s="10">
        <v>72538628</v>
      </c>
      <c r="G39" s="10">
        <v>56892053</v>
      </c>
      <c r="H39" s="10">
        <f t="shared" si="2"/>
        <v>15646575</v>
      </c>
      <c r="I39" s="12">
        <f t="shared" si="3"/>
        <v>1.275022154675979</v>
      </c>
    </row>
    <row r="40" spans="1:9" s="5" customFormat="1" ht="64" x14ac:dyDescent="2.15">
      <c r="A40" s="18" t="s">
        <v>47</v>
      </c>
      <c r="B40" s="10">
        <v>381390781</v>
      </c>
      <c r="C40" s="10">
        <v>267138259</v>
      </c>
      <c r="D40" s="10">
        <f t="shared" si="0"/>
        <v>114252522</v>
      </c>
      <c r="E40" s="13">
        <f t="shared" si="1"/>
        <v>1.4276905989718232</v>
      </c>
      <c r="F40" s="10">
        <v>478932340</v>
      </c>
      <c r="G40" s="10">
        <v>248306458</v>
      </c>
      <c r="H40" s="10">
        <f t="shared" si="2"/>
        <v>230625882</v>
      </c>
      <c r="I40" s="12">
        <f t="shared" si="3"/>
        <v>1.9287953436958132</v>
      </c>
    </row>
    <row r="41" spans="1:9" ht="64" x14ac:dyDescent="2.15">
      <c r="A41" s="18" t="s">
        <v>13</v>
      </c>
      <c r="B41" s="10">
        <v>109934623</v>
      </c>
      <c r="C41" s="10">
        <v>20910666</v>
      </c>
      <c r="D41" s="10">
        <f t="shared" si="0"/>
        <v>89023957</v>
      </c>
      <c r="E41" s="13">
        <f t="shared" si="1"/>
        <v>5.2573468009101196</v>
      </c>
      <c r="F41" s="10">
        <v>55225056</v>
      </c>
      <c r="G41" s="10">
        <v>12822831</v>
      </c>
      <c r="H41" s="10">
        <f t="shared" si="2"/>
        <v>42402225</v>
      </c>
      <c r="I41" s="12">
        <f t="shared" si="3"/>
        <v>4.3067756254449581</v>
      </c>
    </row>
    <row r="42" spans="1:9" ht="64" x14ac:dyDescent="2.15">
      <c r="A42" s="18" t="s">
        <v>40</v>
      </c>
      <c r="B42" s="10">
        <v>190621977.75999999</v>
      </c>
      <c r="C42" s="10">
        <v>79418977.460000008</v>
      </c>
      <c r="D42" s="10">
        <f t="shared" si="0"/>
        <v>111203000.29999998</v>
      </c>
      <c r="E42" s="13">
        <f t="shared" si="1"/>
        <v>2.4002069008759053</v>
      </c>
      <c r="F42" s="10">
        <v>324397420</v>
      </c>
      <c r="G42" s="10">
        <v>92322317</v>
      </c>
      <c r="H42" s="10">
        <f t="shared" si="2"/>
        <v>232075103</v>
      </c>
      <c r="I42" s="12">
        <f t="shared" si="3"/>
        <v>3.5137486854884719</v>
      </c>
    </row>
    <row r="43" spans="1:9" ht="64" x14ac:dyDescent="2.15">
      <c r="A43" s="18" t="s">
        <v>15</v>
      </c>
      <c r="B43" s="10">
        <v>1226187071</v>
      </c>
      <c r="C43" s="10">
        <v>675024038</v>
      </c>
      <c r="D43" s="10">
        <f t="shared" si="0"/>
        <v>551163033</v>
      </c>
      <c r="E43" s="13">
        <f t="shared" si="1"/>
        <v>1.8165087492780516</v>
      </c>
      <c r="F43" s="10">
        <v>7314643028</v>
      </c>
      <c r="G43" s="10">
        <v>1751591759</v>
      </c>
      <c r="H43" s="10">
        <f t="shared" si="2"/>
        <v>5563051269</v>
      </c>
      <c r="I43" s="12">
        <f t="shared" si="3"/>
        <v>4.175997626396688</v>
      </c>
    </row>
    <row r="44" spans="1:9" s="5" customFormat="1" ht="64" x14ac:dyDescent="2.15">
      <c r="A44" s="18" t="s">
        <v>32</v>
      </c>
      <c r="B44" s="10">
        <v>347674932</v>
      </c>
      <c r="C44" s="10">
        <v>183777930</v>
      </c>
      <c r="D44" s="10">
        <f t="shared" si="0"/>
        <v>163897002</v>
      </c>
      <c r="E44" s="13">
        <f t="shared" si="1"/>
        <v>1.8918209166900508</v>
      </c>
      <c r="F44" s="10">
        <v>572258973</v>
      </c>
      <c r="G44" s="10">
        <v>237819917</v>
      </c>
      <c r="H44" s="10">
        <f t="shared" si="2"/>
        <v>334439056</v>
      </c>
      <c r="I44" s="12">
        <f t="shared" si="3"/>
        <v>2.4062701737466337</v>
      </c>
    </row>
    <row r="45" spans="1:9" ht="64" x14ac:dyDescent="2.15">
      <c r="A45" s="18" t="s">
        <v>31</v>
      </c>
      <c r="B45" s="10">
        <v>1925413639</v>
      </c>
      <c r="C45" s="10">
        <v>510693413</v>
      </c>
      <c r="D45" s="10">
        <f t="shared" si="0"/>
        <v>1414720226</v>
      </c>
      <c r="E45" s="13">
        <f t="shared" si="1"/>
        <v>3.7701947782905907</v>
      </c>
      <c r="F45" s="10">
        <v>1943082762</v>
      </c>
      <c r="G45" s="10">
        <v>810397926</v>
      </c>
      <c r="H45" s="10">
        <f t="shared" si="2"/>
        <v>1132684836</v>
      </c>
      <c r="I45" s="12">
        <f t="shared" si="3"/>
        <v>2.3976897023796182</v>
      </c>
    </row>
    <row r="46" spans="1:9" s="5" customFormat="1" ht="64" x14ac:dyDescent="2.15">
      <c r="A46" s="18" t="s">
        <v>16</v>
      </c>
      <c r="B46" s="10">
        <v>8319418005</v>
      </c>
      <c r="C46" s="10">
        <v>2936606005</v>
      </c>
      <c r="D46" s="10">
        <f t="shared" si="0"/>
        <v>5382812000</v>
      </c>
      <c r="E46" s="13">
        <f t="shared" si="1"/>
        <v>2.8330044925451277</v>
      </c>
      <c r="F46" s="10">
        <v>15075591604</v>
      </c>
      <c r="G46" s="10">
        <v>8743024952</v>
      </c>
      <c r="H46" s="10">
        <f t="shared" si="2"/>
        <v>6332566652</v>
      </c>
      <c r="I46" s="12">
        <f t="shared" si="3"/>
        <v>1.7242992770541505</v>
      </c>
    </row>
    <row r="47" spans="1:9" s="5" customFormat="1" ht="64" x14ac:dyDescent="2.15">
      <c r="A47" s="18" t="s">
        <v>14</v>
      </c>
      <c r="B47" s="10">
        <v>2389985267</v>
      </c>
      <c r="C47" s="10">
        <v>1145021549</v>
      </c>
      <c r="D47" s="10">
        <f t="shared" si="0"/>
        <v>1244963718</v>
      </c>
      <c r="E47" s="13">
        <f t="shared" si="1"/>
        <v>2.0872840944236239</v>
      </c>
      <c r="F47" s="10">
        <v>2865754374</v>
      </c>
      <c r="G47" s="10">
        <v>1397365150</v>
      </c>
      <c r="H47" s="10">
        <f t="shared" si="2"/>
        <v>1468389224</v>
      </c>
      <c r="I47" s="12">
        <f t="shared" si="3"/>
        <v>2.0508271399211582</v>
      </c>
    </row>
    <row r="48" spans="1:9" ht="64" x14ac:dyDescent="2.15">
      <c r="A48" s="18" t="s">
        <v>17</v>
      </c>
      <c r="B48" s="10">
        <v>6573823703</v>
      </c>
      <c r="C48" s="10">
        <v>4313057089</v>
      </c>
      <c r="D48" s="10">
        <f t="shared" si="0"/>
        <v>2260766614</v>
      </c>
      <c r="E48" s="13">
        <f t="shared" si="1"/>
        <v>1.5241680245239155</v>
      </c>
      <c r="F48" s="10">
        <v>12953194185</v>
      </c>
      <c r="G48" s="10">
        <v>10081980923</v>
      </c>
      <c r="H48" s="10">
        <f t="shared" si="2"/>
        <v>2871213262</v>
      </c>
      <c r="I48" s="12">
        <f t="shared" si="3"/>
        <v>1.2847866192099122</v>
      </c>
    </row>
    <row r="49" spans="1:9" s="5" customFormat="1" ht="64" x14ac:dyDescent="2.15">
      <c r="A49" s="18" t="s">
        <v>41</v>
      </c>
      <c r="B49" s="10">
        <v>25747451</v>
      </c>
      <c r="C49" s="10">
        <v>32486114</v>
      </c>
      <c r="D49" s="10">
        <f t="shared" si="0"/>
        <v>-6738663</v>
      </c>
      <c r="E49" s="13">
        <f t="shared" si="1"/>
        <v>0.79256789531674976</v>
      </c>
      <c r="F49" s="10">
        <v>32538974</v>
      </c>
      <c r="G49" s="10">
        <v>10998780</v>
      </c>
      <c r="H49" s="10">
        <f t="shared" si="2"/>
        <v>21540194</v>
      </c>
      <c r="I49" s="12">
        <f t="shared" si="3"/>
        <v>2.9584166607569204</v>
      </c>
    </row>
    <row r="50" spans="1:9" ht="64" x14ac:dyDescent="2.15">
      <c r="A50" s="18" t="s">
        <v>19</v>
      </c>
      <c r="B50" s="10">
        <v>39709168</v>
      </c>
      <c r="C50" s="10">
        <v>23072828</v>
      </c>
      <c r="D50" s="10">
        <f t="shared" si="0"/>
        <v>16636340</v>
      </c>
      <c r="E50" s="13">
        <f t="shared" si="1"/>
        <v>1.721036016911321</v>
      </c>
      <c r="F50" s="10">
        <v>67379227</v>
      </c>
      <c r="G50" s="10">
        <v>21790884</v>
      </c>
      <c r="H50" s="10">
        <f t="shared" si="2"/>
        <v>45588343</v>
      </c>
      <c r="I50" s="12">
        <f t="shared" si="3"/>
        <v>3.0920832307675079</v>
      </c>
    </row>
    <row r="51" spans="1:9" s="5" customFormat="1" ht="64.5" thickBot="1" x14ac:dyDescent="2.2000000000000002">
      <c r="A51" s="37" t="s">
        <v>18</v>
      </c>
      <c r="B51" s="38">
        <v>273124528</v>
      </c>
      <c r="C51" s="38">
        <v>249697871</v>
      </c>
      <c r="D51" s="38">
        <f t="shared" si="0"/>
        <v>23426657</v>
      </c>
      <c r="E51" s="39">
        <f t="shared" si="1"/>
        <v>1.0938200109843947</v>
      </c>
      <c r="F51" s="38">
        <v>406974532</v>
      </c>
      <c r="G51" s="38">
        <v>118653127</v>
      </c>
      <c r="H51" s="38">
        <f t="shared" si="2"/>
        <v>288321405</v>
      </c>
      <c r="I51" s="40">
        <f t="shared" si="3"/>
        <v>3.4299520146654037</v>
      </c>
    </row>
    <row r="52" spans="1:9" s="30" customFormat="1" ht="64.5" thickBot="1" x14ac:dyDescent="2.2000000000000002">
      <c r="A52" s="28"/>
      <c r="B52" s="14"/>
      <c r="C52" s="14"/>
      <c r="D52" s="14"/>
      <c r="E52" s="15"/>
      <c r="F52" s="14"/>
      <c r="G52" s="14"/>
      <c r="H52" s="14"/>
      <c r="I52" s="29"/>
    </row>
    <row r="53" spans="1:9" s="5" customFormat="1" ht="64" x14ac:dyDescent="2.15">
      <c r="A53" s="34" t="s">
        <v>44</v>
      </c>
      <c r="B53" s="35">
        <v>446732155.58000004</v>
      </c>
      <c r="C53" s="35">
        <v>108070919.44</v>
      </c>
      <c r="D53" s="35">
        <f t="shared" si="0"/>
        <v>338661236.14000005</v>
      </c>
      <c r="E53" s="41">
        <f>B53/C53</f>
        <v>4.1336944100676565</v>
      </c>
      <c r="F53" s="35">
        <v>341820737.55000001</v>
      </c>
      <c r="G53" s="35">
        <v>123316089.09999999</v>
      </c>
      <c r="H53" s="35">
        <f t="shared" ref="H53:H54" si="4">F53-G53</f>
        <v>218504648.45000002</v>
      </c>
      <c r="I53" s="11">
        <f t="shared" ref="I53:I54" si="5">F53/G53</f>
        <v>2.771907056449133</v>
      </c>
    </row>
    <row r="54" spans="1:9" ht="64.5" thickBot="1" x14ac:dyDescent="2.2000000000000002">
      <c r="A54" s="37" t="s">
        <v>45</v>
      </c>
      <c r="B54" s="38">
        <v>342903852.13</v>
      </c>
      <c r="C54" s="38">
        <v>105432467.63</v>
      </c>
      <c r="D54" s="38">
        <f t="shared" si="0"/>
        <v>237471384.5</v>
      </c>
      <c r="E54" s="39">
        <f t="shared" ref="E54" si="6">B54/C54</f>
        <v>3.2523553686836912</v>
      </c>
      <c r="F54" s="38">
        <v>552225487.94000006</v>
      </c>
      <c r="G54" s="38">
        <v>255471041.17000002</v>
      </c>
      <c r="H54" s="38">
        <f t="shared" si="4"/>
        <v>296754446.77000004</v>
      </c>
      <c r="I54" s="40">
        <f t="shared" si="5"/>
        <v>2.1615972026063357</v>
      </c>
    </row>
    <row r="55" spans="1:9" ht="64.5" thickBot="1" x14ac:dyDescent="2.2000000000000002">
      <c r="A55" s="19"/>
      <c r="B55" s="14"/>
      <c r="C55" s="14"/>
      <c r="D55" s="14"/>
      <c r="E55" s="15"/>
      <c r="F55" s="14"/>
      <c r="G55" s="14"/>
      <c r="H55" s="14"/>
      <c r="I55" s="20"/>
    </row>
    <row r="56" spans="1:9" ht="64.5" thickBot="1" x14ac:dyDescent="2.2000000000000002">
      <c r="A56" s="42" t="s">
        <v>52</v>
      </c>
      <c r="B56" s="43">
        <f>SUM(B18:B54)</f>
        <v>42814637383.699997</v>
      </c>
      <c r="C56" s="43">
        <f>SUM(C18:C54)</f>
        <v>20490046698.07</v>
      </c>
      <c r="D56" s="43">
        <f>SUM(D18:D54)</f>
        <v>22324590685.629997</v>
      </c>
      <c r="E56" s="44">
        <f>B56/C56</f>
        <v>2.0895334214993664</v>
      </c>
      <c r="F56" s="43">
        <f>SUM(F18:F54)</f>
        <v>74367464276.37001</v>
      </c>
      <c r="G56" s="43">
        <f>SUM(G18:G54)</f>
        <v>41468982575.119995</v>
      </c>
      <c r="H56" s="43">
        <f>SUM(H18:H54)</f>
        <v>32898481701.25</v>
      </c>
      <c r="I56" s="45">
        <f>F56/G56</f>
        <v>1.7933274379629465</v>
      </c>
    </row>
    <row r="57" spans="1:9" ht="64" x14ac:dyDescent="2.15">
      <c r="A57" s="23" t="s">
        <v>22</v>
      </c>
      <c r="B57" s="23"/>
      <c r="C57" s="23"/>
      <c r="D57" s="23"/>
      <c r="E57" s="23"/>
      <c r="F57" s="23"/>
      <c r="G57" s="23"/>
      <c r="H57" s="23"/>
      <c r="I57" s="23"/>
    </row>
  </sheetData>
  <mergeCells count="9">
    <mergeCell ref="A9:I9"/>
    <mergeCell ref="A12:I12"/>
    <mergeCell ref="A57:I57"/>
    <mergeCell ref="B16:E16"/>
    <mergeCell ref="F16:I16"/>
    <mergeCell ref="A10:I10"/>
    <mergeCell ref="A11:I11"/>
    <mergeCell ref="A13:I13"/>
    <mergeCell ref="A14:I14"/>
  </mergeCells>
  <phoneticPr fontId="5" type="noConversion"/>
  <pageMargins left="0.63" right="0.24" top="0" bottom="0" header="0.31" footer="0.31"/>
  <pageSetup scale="15" fitToWidth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31 de diciembre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Arnulfo Veras</cp:lastModifiedBy>
  <cp:lastPrinted>2021-02-21T16:06:59Z</cp:lastPrinted>
  <dcterms:created xsi:type="dcterms:W3CDTF">2020-11-11T18:12:27Z</dcterms:created>
  <dcterms:modified xsi:type="dcterms:W3CDTF">2025-12-04T18:23:48Z</dcterms:modified>
</cp:coreProperties>
</file>