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ras\Desktop\"/>
    </mc:Choice>
  </mc:AlternateContent>
  <xr:revisionPtr revIDLastSave="0" documentId="13_ncr:1_{044168EA-AA61-4710-9508-7F416E5DC37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 Junio 202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" l="1"/>
  <c r="H21" i="1"/>
  <c r="E21" i="1"/>
  <c r="D21" i="1"/>
  <c r="I41" i="1" l="1"/>
  <c r="H41" i="1"/>
  <c r="B56" i="1" l="1"/>
  <c r="F56" i="1"/>
  <c r="G56" i="1"/>
  <c r="I49" i="1"/>
  <c r="H49" i="1"/>
  <c r="E49" i="1"/>
  <c r="D49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50" i="1"/>
  <c r="I5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I54" i="1"/>
  <c r="I53" i="1"/>
  <c r="E53" i="1"/>
  <c r="E54" i="1"/>
  <c r="H54" i="1"/>
  <c r="H53" i="1"/>
  <c r="I20" i="1"/>
  <c r="H20" i="1"/>
  <c r="I19" i="1"/>
  <c r="H19" i="1"/>
  <c r="E20" i="1"/>
  <c r="E19" i="1"/>
  <c r="D20" i="1"/>
  <c r="D53" i="1"/>
  <c r="D54" i="1"/>
  <c r="D19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<sst xmlns="http://schemas.openxmlformats.org/spreadsheetml/2006/main" count="52" uniqueCount="52">
  <si>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</si>
  <si>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</si>
  <si>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</si>
  <si>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</si>
  <si>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</si>
  <si>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</si>
  <si>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</si>
  <si>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</si>
  <si>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</si>
  <si>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</si>
  <si>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</si>
  <si>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</si>
  <si>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</si>
  <si>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</si>
  <si>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</si>
  <si>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</si>
  <si>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</si>
  <si>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</si>
  <si>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</si>
  <si>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</si>
  <si>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</si>
  <si>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</si>
  <si>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</si>
  <si>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</si>
  <si>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</si>
  <si>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</si>
  <si>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</si>
  <si>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</si>
  <si>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</si>
  <si>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</si>
  <si>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</si>
  <si>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</si>
  <si>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</si>
  <si>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</si>
  <si>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</si>
  <si>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</si>
  <si>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</si>
  <si>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</si>
  <si>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</si>
  <si>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</si>
  <si>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</si>
  <si>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</si>
  <si>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</si>
  <si>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</si>
  <si>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</si>
  <si>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</si>
  <si>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</si>
  <si>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</si>
  <si>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</si>
  <si>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</si>
  <si>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Periodo con cierre al 30 de junio de 2021</t>
  </si>
  <si>
    <t>Seguros La Internacional,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</si>
</sst>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6" fillId="3" borderId="2" xfId="0" applyFont="1" applyFill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7" fillId="2" borderId="2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3" fontId="5" fillId="0" borderId="23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164" fontId="5" fillId="0" borderId="5" xfId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164" fontId="5" fillId="0" borderId="9" xfId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64" fontId="5" fillId="0" borderId="0" xfId="1" applyFont="1" applyBorder="1" applyAlignment="1">
      <alignment horizontal="right"/>
    </xf>
    <xf numFmtId="3" fontId="5" fillId="0" borderId="21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5" fillId="0" borderId="17" xfId="1" applyNumberFormat="1" applyFont="1" applyBorder="1" applyAlignment="1">
      <alignment horizontal="right"/>
    </xf>
    <xf numFmtId="165" fontId="8" fillId="3" borderId="13" xfId="1" applyNumberFormat="1" applyFont="1" applyFill="1" applyBorder="1" applyAlignment="1">
      <alignment horizontal="right"/>
    </xf>
    <xf numFmtId="165" fontId="8" fillId="3" borderId="14" xfId="1" applyNumberFormat="1" applyFont="1" applyFill="1" applyBorder="1" applyAlignment="1">
      <alignment horizontal="right"/>
    </xf>
    <xf numFmtId="43" fontId="8" fillId="3" borderId="15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1"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293688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0" totalsRowDxfId="17"/>
    <tableColumn id="2" xr3:uid="{00000000-0010-0000-0000-000002000000}" name="Patrimonio Técnico Ajustado" dataDxfId="16" totalsRowDxfId="15"/>
    <tableColumn id="3" xr3:uid="{00000000-0010-0000-0000-000003000000}" name="Margen de Solvencia Mínima Requerida" dataDxfId="14" totalsRowDxfId="13"/>
    <tableColumn id="4" xr3:uid="{00000000-0010-0000-0000-000004000000}" name="Diferencia (PTA menos MSMR)" dataDxfId="12" totalsRowDxfId="11"/>
    <tableColumn id="5" xr3:uid="{00000000-0010-0000-0000-000005000000}" name="Índice debe ser mayor o igual que 1" dataDxfId="10" totalsRowDxfId="9"/>
    <tableColumn id="6" xr3:uid="{00000000-0010-0000-0000-000006000000}" name="Disponibilidad Libre de Gravamen y Fácil Liquidez" dataDxfId="8" totalsRowDxfId="7"/>
    <tableColumn id="7" xr3:uid="{00000000-0010-0000-0000-000007000000}" name="Liquidez Mínima Requerida" dataDxfId="6" totalsRowDxfId="5"/>
    <tableColumn id="8" xr3:uid="{00000000-0010-0000-0000-000008000000}" name="Diferencia (DLGFL menos LMR)" dataDxfId="4" totalsRowDxfId="3"/>
    <tableColumn id="9" xr3:uid="{00000000-0010-0000-0000-000009000000}" name="Índice debe ser igual o mayor que 1" totalsRowFunction="count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G49" sqref="G49"/>
    </sheetView>
  </sheetViews>
  <sheetFormatPr baseColWidth="10" defaultColWidth="9.140625" defaultRowHeight="26.25" x14ac:dyDescent="0.4"/>
  <cols>
    <col min="1" max="1" width="141.7109375" style="1" bestFit="1" customWidth="1"/>
    <col min="2" max="2" width="53.5703125" style="1" bestFit="1" customWidth="1"/>
    <col min="3" max="3" width="64.42578125" style="1" bestFit="1" customWidth="1"/>
    <col min="4" max="4" width="54.42578125" style="1" bestFit="1" customWidth="1"/>
    <col min="5" max="5" width="66.85546875" style="1" bestFit="1" customWidth="1"/>
    <col min="6" max="6" width="78.7109375" style="1" bestFit="1" customWidth="1"/>
    <col min="7" max="7" width="54.42578125" style="1" bestFit="1" customWidth="1"/>
    <col min="8" max="8" width="55.85546875" style="1" customWidth="1"/>
    <col min="9" max="9" width="60.5703125" style="1" bestFit="1" customWidth="1"/>
    <col min="10" max="16384" width="9.140625" style="1"/>
  </cols>
  <sheetData>
    <row r="1" spans="1:9" ht="46.5" x14ac:dyDescent="0.7">
      <c r="A1" s="5"/>
      <c r="B1" s="5"/>
      <c r="C1" s="5"/>
      <c r="D1" s="5"/>
      <c r="E1" s="5"/>
      <c r="F1" s="5"/>
      <c r="G1" s="5"/>
      <c r="H1" s="5"/>
      <c r="I1" s="5"/>
    </row>
    <row r="2" spans="1:9" ht="46.5" x14ac:dyDescent="0.7">
      <c r="A2" s="5"/>
      <c r="B2" s="5"/>
      <c r="C2" s="5"/>
      <c r="D2" s="5"/>
      <c r="E2" s="5"/>
      <c r="F2" s="5"/>
      <c r="G2" s="5"/>
      <c r="H2" s="5"/>
      <c r="I2" s="5"/>
    </row>
    <row r="3" spans="1:9" ht="46.5" x14ac:dyDescent="0.7">
      <c r="A3" s="5"/>
      <c r="B3" s="5"/>
      <c r="C3" s="5"/>
      <c r="D3" s="5"/>
      <c r="E3" s="5"/>
      <c r="F3" s="5"/>
      <c r="G3" s="5"/>
      <c r="H3" s="5"/>
      <c r="I3" s="5"/>
    </row>
    <row r="4" spans="1:9" ht="46.5" x14ac:dyDescent="0.7">
      <c r="A4" s="5"/>
      <c r="B4" s="5"/>
      <c r="C4" s="5"/>
      <c r="D4" s="5"/>
      <c r="E4" s="5"/>
      <c r="F4" s="5"/>
      <c r="G4" s="5"/>
      <c r="H4" s="5"/>
      <c r="I4" s="5"/>
    </row>
    <row r="5" spans="1:9" ht="46.5" x14ac:dyDescent="0.7">
      <c r="A5" s="5"/>
      <c r="B5" s="5"/>
      <c r="C5" s="5"/>
      <c r="D5" s="5"/>
      <c r="E5" s="5"/>
      <c r="F5" s="5"/>
      <c r="G5" s="5"/>
      <c r="H5" s="5"/>
      <c r="I5" s="5"/>
    </row>
    <row r="6" spans="1:9" ht="46.5" x14ac:dyDescent="0.7">
      <c r="A6" s="5"/>
      <c r="B6" s="5"/>
      <c r="C6" s="5"/>
      <c r="D6" s="5"/>
      <c r="E6" s="5"/>
      <c r="F6" s="5"/>
      <c r="G6" s="5"/>
      <c r="H6" s="5"/>
      <c r="I6" s="5"/>
    </row>
    <row r="7" spans="1:9" ht="46.5" x14ac:dyDescent="0.7">
      <c r="A7" s="5"/>
      <c r="B7" s="5"/>
      <c r="C7" s="5"/>
      <c r="D7" s="5"/>
      <c r="E7" s="5"/>
      <c r="F7" s="5"/>
      <c r="G7" s="5"/>
      <c r="H7" s="5"/>
      <c r="I7" s="5"/>
    </row>
    <row r="8" spans="1:9" ht="46.5" x14ac:dyDescent="0.7">
      <c r="A8" s="5"/>
      <c r="B8" s="5"/>
      <c r="C8" s="5"/>
      <c r="D8" s="5"/>
      <c r="E8" s="5"/>
      <c r="F8" s="5"/>
      <c r="G8" s="5"/>
      <c r="H8" s="5"/>
      <c r="I8" s="5"/>
    </row>
    <row r="9" spans="1:9" ht="46.5" x14ac:dyDescent="0.7">
      <c r="A9" s="8"/>
      <c r="B9" s="8"/>
      <c r="C9" s="8"/>
      <c r="D9" s="8"/>
      <c r="E9" s="8"/>
      <c r="F9" s="8"/>
      <c r="G9" s="8"/>
      <c r="H9" s="8"/>
      <c r="I9" s="8"/>
    </row>
    <row r="10" spans="1:9" s="4" customFormat="1" ht="46.5" x14ac:dyDescent="0.7">
      <c r="A10" s="9" t="s">
        <v>35</v>
      </c>
      <c r="B10" s="9"/>
      <c r="C10" s="9"/>
      <c r="D10" s="9"/>
      <c r="E10" s="9"/>
      <c r="F10" s="9"/>
      <c r="G10" s="9"/>
      <c r="H10" s="9"/>
      <c r="I10" s="9"/>
    </row>
    <row r="11" spans="1:9" s="4" customFormat="1" ht="46.5" x14ac:dyDescent="0.7">
      <c r="A11" s="9" t="s">
        <v>38</v>
      </c>
      <c r="B11" s="9"/>
      <c r="C11" s="9"/>
      <c r="D11" s="9"/>
      <c r="E11" s="9"/>
      <c r="F11" s="9"/>
      <c r="G11" s="9"/>
      <c r="H11" s="9"/>
      <c r="I11" s="9"/>
    </row>
    <row r="12" spans="1:9" s="4" customFormat="1" ht="46.5" x14ac:dyDescent="0.7">
      <c r="A12" s="9"/>
      <c r="B12" s="9"/>
      <c r="C12" s="9"/>
      <c r="D12" s="9"/>
      <c r="E12" s="9"/>
      <c r="F12" s="9"/>
      <c r="G12" s="9"/>
      <c r="H12" s="9"/>
      <c r="I12" s="9"/>
    </row>
    <row r="13" spans="1:9" s="4" customFormat="1" ht="46.5" x14ac:dyDescent="0.7">
      <c r="A13" s="9" t="s">
        <v>50</v>
      </c>
      <c r="B13" s="9"/>
      <c r="C13" s="9"/>
      <c r="D13" s="9"/>
      <c r="E13" s="9"/>
      <c r="F13" s="9"/>
      <c r="G13" s="9"/>
      <c r="H13" s="9"/>
      <c r="I13" s="9"/>
    </row>
    <row r="14" spans="1:9" s="4" customFormat="1" ht="46.5" x14ac:dyDescent="0.7">
      <c r="A14" s="8" t="s">
        <v>36</v>
      </c>
      <c r="B14" s="8"/>
      <c r="C14" s="8"/>
      <c r="D14" s="8"/>
      <c r="E14" s="8"/>
      <c r="F14" s="8"/>
      <c r="G14" s="8"/>
      <c r="H14" s="8"/>
      <c r="I14" s="8"/>
    </row>
    <row r="15" spans="1:9" ht="47.25" thickBot="1" x14ac:dyDescent="0.75">
      <c r="A15" s="5"/>
      <c r="B15" s="5"/>
      <c r="C15" s="5"/>
      <c r="D15" s="5"/>
      <c r="E15" s="5"/>
      <c r="F15" s="5"/>
      <c r="G15" s="5"/>
      <c r="H15" s="5"/>
      <c r="I15" s="5"/>
    </row>
    <row r="16" spans="1:9" ht="47.25" thickBot="1" x14ac:dyDescent="0.75">
      <c r="A16" s="6"/>
      <c r="B16" s="22" t="s">
        <v>1</v>
      </c>
      <c r="C16" s="23"/>
      <c r="D16" s="23"/>
      <c r="E16" s="24"/>
      <c r="F16" s="22" t="s">
        <v>2</v>
      </c>
      <c r="G16" s="23"/>
      <c r="H16" s="23"/>
      <c r="I16" s="24"/>
    </row>
    <row r="17" spans="1:9" s="3" customFormat="1" ht="93.75" thickBot="1" x14ac:dyDescent="0.3">
      <c r="A17" s="7" t="s">
        <v>34</v>
      </c>
      <c r="B17" s="19" t="s">
        <v>39</v>
      </c>
      <c r="C17" s="20" t="s">
        <v>40</v>
      </c>
      <c r="D17" s="20" t="s">
        <v>0</v>
      </c>
      <c r="E17" s="21" t="s">
        <v>41</v>
      </c>
      <c r="F17" s="25" t="s">
        <v>42</v>
      </c>
      <c r="G17" s="20" t="s">
        <v>43</v>
      </c>
      <c r="H17" s="20" t="s">
        <v>3</v>
      </c>
      <c r="I17" s="21" t="s">
        <v>44</v>
      </c>
    </row>
    <row r="18" spans="1:9" ht="47.25" hidden="1" thickBot="1" x14ac:dyDescent="0.75">
      <c r="A18" s="17"/>
      <c r="B18" s="16"/>
      <c r="C18" s="14"/>
      <c r="D18" s="14"/>
      <c r="E18" s="15"/>
      <c r="F18" s="13"/>
      <c r="G18" s="14"/>
      <c r="H18" s="14"/>
      <c r="I18" s="15"/>
    </row>
    <row r="19" spans="1:9" ht="46.5" x14ac:dyDescent="0.7">
      <c r="A19" s="10" t="s">
        <v>49</v>
      </c>
      <c r="B19" s="26">
        <v>42066666</v>
      </c>
      <c r="C19" s="27">
        <v>17897145.370000001</v>
      </c>
      <c r="D19" s="27">
        <f>B19-C19</f>
        <v>24169520.629999999</v>
      </c>
      <c r="E19" s="32">
        <f>B19/C19</f>
        <v>2.3504679171078329</v>
      </c>
      <c r="F19" s="26">
        <v>97226830.810000002</v>
      </c>
      <c r="G19" s="27">
        <v>17075075</v>
      </c>
      <c r="H19" s="27">
        <f>F19-G19</f>
        <v>80151755.810000002</v>
      </c>
      <c r="I19" s="32">
        <f>F19/G19</f>
        <v>5.6940792828142781</v>
      </c>
    </row>
    <row r="20" spans="1:9" ht="46.5" x14ac:dyDescent="0.7">
      <c r="A20" s="18" t="s">
        <v>4</v>
      </c>
      <c r="B20" s="28">
        <v>177578648</v>
      </c>
      <c r="C20" s="29">
        <v>49299008</v>
      </c>
      <c r="D20" s="29">
        <f t="shared" ref="D20:D54" si="0">B20-C20</f>
        <v>128279640</v>
      </c>
      <c r="E20" s="33">
        <f>B20/C20</f>
        <v>3.6020734534861227</v>
      </c>
      <c r="F20" s="28">
        <v>632496084</v>
      </c>
      <c r="G20" s="29">
        <v>293011620</v>
      </c>
      <c r="H20" s="29">
        <f t="shared" ref="H20:H51" si="1">F20-G20</f>
        <v>339484464</v>
      </c>
      <c r="I20" s="33">
        <f>F20/G20</f>
        <v>2.1586040990456281</v>
      </c>
    </row>
    <row r="21" spans="1:9" ht="46.5" x14ac:dyDescent="0.7">
      <c r="A21" s="18" t="s">
        <v>5</v>
      </c>
      <c r="B21" s="28">
        <v>268385346.81999999</v>
      </c>
      <c r="C21" s="29">
        <v>85150166.170000002</v>
      </c>
      <c r="D21" s="29">
        <f t="shared" ref="D21" si="2">B21-C21</f>
        <v>183235180.64999998</v>
      </c>
      <c r="E21" s="33">
        <f t="shared" ref="E21" si="3">B21/C21</f>
        <v>3.1519063190572747</v>
      </c>
      <c r="F21" s="28">
        <v>399979997.58999997</v>
      </c>
      <c r="G21" s="29">
        <v>69496217.400000006</v>
      </c>
      <c r="H21" s="29">
        <f t="shared" ref="H21" si="4">F21-G21</f>
        <v>330483780.18999994</v>
      </c>
      <c r="I21" s="33">
        <f t="shared" ref="I21" si="5">F21/G21</f>
        <v>5.7554211229631607</v>
      </c>
    </row>
    <row r="22" spans="1:9" ht="46.5" x14ac:dyDescent="0.7">
      <c r="A22" s="18" t="s">
        <v>45</v>
      </c>
      <c r="B22" s="28">
        <v>142975924.56999981</v>
      </c>
      <c r="C22" s="29">
        <v>134067552.78</v>
      </c>
      <c r="D22" s="29">
        <f t="shared" si="0"/>
        <v>8908371.7899998128</v>
      </c>
      <c r="E22" s="33">
        <f t="shared" ref="E22:E51" si="6">B22/C22</f>
        <v>1.0664468889397729</v>
      </c>
      <c r="F22" s="28">
        <v>252748308.40000004</v>
      </c>
      <c r="G22" s="29">
        <v>167441983.09</v>
      </c>
      <c r="H22" s="29">
        <f t="shared" si="1"/>
        <v>85306325.310000032</v>
      </c>
      <c r="I22" s="33">
        <f t="shared" ref="I22:I51" si="7">F22/G22</f>
        <v>1.5094679586071786</v>
      </c>
    </row>
    <row r="23" spans="1:9" ht="46.5" x14ac:dyDescent="0.7">
      <c r="A23" s="18" t="s">
        <v>6</v>
      </c>
      <c r="B23" s="28">
        <v>29129436</v>
      </c>
      <c r="C23" s="29">
        <v>28909035</v>
      </c>
      <c r="D23" s="29">
        <f t="shared" si="0"/>
        <v>220401</v>
      </c>
      <c r="E23" s="33">
        <f t="shared" si="6"/>
        <v>1.0076239487066934</v>
      </c>
      <c r="F23" s="28">
        <v>30060308</v>
      </c>
      <c r="G23" s="29">
        <v>28406516</v>
      </c>
      <c r="H23" s="29">
        <f t="shared" si="1"/>
        <v>1653792</v>
      </c>
      <c r="I23" s="33">
        <f t="shared" si="7"/>
        <v>1.0582187551616677</v>
      </c>
    </row>
    <row r="24" spans="1:9" ht="46.5" x14ac:dyDescent="0.7">
      <c r="A24" s="18" t="s">
        <v>7</v>
      </c>
      <c r="B24" s="28">
        <v>26069894</v>
      </c>
      <c r="C24" s="29">
        <v>16324820</v>
      </c>
      <c r="D24" s="29">
        <f t="shared" si="0"/>
        <v>9745074</v>
      </c>
      <c r="E24" s="33">
        <f t="shared" si="6"/>
        <v>1.5969483277610412</v>
      </c>
      <c r="F24" s="28">
        <v>6508985</v>
      </c>
      <c r="G24" s="29">
        <v>13137321</v>
      </c>
      <c r="H24" s="29">
        <f t="shared" si="1"/>
        <v>-6628336</v>
      </c>
      <c r="I24" s="33">
        <f t="shared" si="7"/>
        <v>0.49545755942174208</v>
      </c>
    </row>
    <row r="25" spans="1:9" ht="46.5" x14ac:dyDescent="0.7">
      <c r="A25" s="18" t="s">
        <v>8</v>
      </c>
      <c r="B25" s="28">
        <v>113146722.91999996</v>
      </c>
      <c r="C25" s="29">
        <v>104472132.20999999</v>
      </c>
      <c r="D25" s="29">
        <f t="shared" si="0"/>
        <v>8674590.7099999636</v>
      </c>
      <c r="E25" s="33">
        <f t="shared" si="6"/>
        <v>1.0830325803302561</v>
      </c>
      <c r="F25" s="28">
        <v>166369842</v>
      </c>
      <c r="G25" s="29">
        <v>118227874.40999998</v>
      </c>
      <c r="H25" s="29">
        <f t="shared" si="1"/>
        <v>48141967.590000018</v>
      </c>
      <c r="I25" s="33">
        <f t="shared" si="7"/>
        <v>1.4071964232652063</v>
      </c>
    </row>
    <row r="26" spans="1:9" ht="46.5" x14ac:dyDescent="0.7">
      <c r="A26" s="18" t="s">
        <v>9</v>
      </c>
      <c r="B26" s="28">
        <v>62888093</v>
      </c>
      <c r="C26" s="29">
        <v>71702365</v>
      </c>
      <c r="D26" s="29">
        <f t="shared" si="0"/>
        <v>-8814272</v>
      </c>
      <c r="E26" s="33">
        <f t="shared" si="6"/>
        <v>0.87707139088090047</v>
      </c>
      <c r="F26" s="28">
        <v>141475224</v>
      </c>
      <c r="G26" s="29">
        <v>41161691</v>
      </c>
      <c r="H26" s="29">
        <f t="shared" si="1"/>
        <v>100313533</v>
      </c>
      <c r="I26" s="33">
        <f t="shared" si="7"/>
        <v>3.4370605425321328</v>
      </c>
    </row>
    <row r="27" spans="1:9" ht="46.5" x14ac:dyDescent="0.7">
      <c r="A27" s="18" t="s">
        <v>10</v>
      </c>
      <c r="B27" s="28">
        <v>183439699</v>
      </c>
      <c r="C27" s="29">
        <v>44116916</v>
      </c>
      <c r="D27" s="29">
        <f t="shared" si="0"/>
        <v>139322783</v>
      </c>
      <c r="E27" s="33">
        <f t="shared" si="6"/>
        <v>4.1580354120854688</v>
      </c>
      <c r="F27" s="28">
        <v>262983361</v>
      </c>
      <c r="G27" s="29">
        <v>9096444</v>
      </c>
      <c r="H27" s="29">
        <f t="shared" si="1"/>
        <v>253886917</v>
      </c>
      <c r="I27" s="33">
        <f t="shared" si="7"/>
        <v>28.910567799900708</v>
      </c>
    </row>
    <row r="28" spans="1:9" ht="46.5" x14ac:dyDescent="0.7">
      <c r="A28" s="18" t="s">
        <v>11</v>
      </c>
      <c r="B28" s="28">
        <v>674305084</v>
      </c>
      <c r="C28" s="29">
        <v>72521941</v>
      </c>
      <c r="D28" s="29">
        <f t="shared" si="0"/>
        <v>601783143</v>
      </c>
      <c r="E28" s="33">
        <f t="shared" si="6"/>
        <v>9.2979459002621017</v>
      </c>
      <c r="F28" s="28">
        <v>638594524</v>
      </c>
      <c r="G28" s="29">
        <v>9101459</v>
      </c>
      <c r="H28" s="29">
        <f t="shared" si="1"/>
        <v>629493065</v>
      </c>
      <c r="I28" s="33">
        <f t="shared" si="7"/>
        <v>70.163973050914151</v>
      </c>
    </row>
    <row r="29" spans="1:9" ht="46.5" x14ac:dyDescent="0.7">
      <c r="A29" s="18" t="s">
        <v>12</v>
      </c>
      <c r="B29" s="28">
        <v>166536427</v>
      </c>
      <c r="C29" s="29">
        <v>142522529</v>
      </c>
      <c r="D29" s="29">
        <f t="shared" si="0"/>
        <v>24013898</v>
      </c>
      <c r="E29" s="33">
        <f t="shared" si="6"/>
        <v>1.1684919441753661</v>
      </c>
      <c r="F29" s="28">
        <v>155344527.86999997</v>
      </c>
      <c r="G29" s="29">
        <v>109973438.11</v>
      </c>
      <c r="H29" s="29">
        <f t="shared" si="1"/>
        <v>45371089.759999976</v>
      </c>
      <c r="I29" s="33">
        <f t="shared" si="7"/>
        <v>1.4125640749234185</v>
      </c>
    </row>
    <row r="30" spans="1:9" ht="46.5" x14ac:dyDescent="0.7">
      <c r="A30" s="18" t="s">
        <v>46</v>
      </c>
      <c r="B30" s="28">
        <v>206822004.22</v>
      </c>
      <c r="C30" s="29">
        <v>11473115.780000001</v>
      </c>
      <c r="D30" s="29">
        <f t="shared" si="0"/>
        <v>195348888.44</v>
      </c>
      <c r="E30" s="33">
        <f t="shared" si="6"/>
        <v>18.026664088976879</v>
      </c>
      <c r="F30" s="28">
        <v>93305180.99000001</v>
      </c>
      <c r="G30" s="29">
        <v>22731444.700000003</v>
      </c>
      <c r="H30" s="29">
        <f t="shared" si="1"/>
        <v>70573736.290000007</v>
      </c>
      <c r="I30" s="33">
        <f t="shared" si="7"/>
        <v>4.1046744816003704</v>
      </c>
    </row>
    <row r="31" spans="1:9" ht="46.5" x14ac:dyDescent="0.7">
      <c r="A31" s="18" t="s">
        <v>13</v>
      </c>
      <c r="B31" s="28">
        <v>460311220</v>
      </c>
      <c r="C31" s="29">
        <v>66668251</v>
      </c>
      <c r="D31" s="29">
        <f t="shared" si="0"/>
        <v>393642969</v>
      </c>
      <c r="E31" s="33">
        <f t="shared" si="6"/>
        <v>6.9045042144573436</v>
      </c>
      <c r="F31" s="28">
        <v>374456065</v>
      </c>
      <c r="G31" s="29">
        <v>52773000</v>
      </c>
      <c r="H31" s="29">
        <f t="shared" si="1"/>
        <v>321683065</v>
      </c>
      <c r="I31" s="33">
        <f t="shared" si="7"/>
        <v>7.0955993595209668</v>
      </c>
    </row>
    <row r="32" spans="1:9" ht="46.5" x14ac:dyDescent="0.7">
      <c r="A32" s="18" t="s">
        <v>14</v>
      </c>
      <c r="B32" s="28">
        <v>444448870.06999999</v>
      </c>
      <c r="C32" s="29">
        <v>114524182.52000001</v>
      </c>
      <c r="D32" s="29">
        <f t="shared" si="0"/>
        <v>329924687.54999995</v>
      </c>
      <c r="E32" s="33">
        <f t="shared" si="6"/>
        <v>3.8808298849230671</v>
      </c>
      <c r="F32" s="28">
        <v>394199925.27999997</v>
      </c>
      <c r="G32" s="29">
        <v>372489958.81999999</v>
      </c>
      <c r="H32" s="29">
        <f t="shared" si="1"/>
        <v>21709966.459999979</v>
      </c>
      <c r="I32" s="33">
        <f t="shared" si="7"/>
        <v>1.0582833602515738</v>
      </c>
    </row>
    <row r="33" spans="1:9" ht="46.5" x14ac:dyDescent="0.7">
      <c r="A33" s="18" t="s">
        <v>15</v>
      </c>
      <c r="B33" s="28">
        <v>9459172</v>
      </c>
      <c r="C33" s="29">
        <v>240386</v>
      </c>
      <c r="D33" s="29">
        <f t="shared" si="0"/>
        <v>9218786</v>
      </c>
      <c r="E33" s="33">
        <f t="shared" si="6"/>
        <v>39.34992886440974</v>
      </c>
      <c r="F33" s="28">
        <v>5128376</v>
      </c>
      <c r="G33" s="29">
        <v>2163699</v>
      </c>
      <c r="H33" s="29">
        <f t="shared" si="1"/>
        <v>2964677</v>
      </c>
      <c r="I33" s="33">
        <f t="shared" si="7"/>
        <v>2.3701891991446131</v>
      </c>
    </row>
    <row r="34" spans="1:9" ht="46.5" x14ac:dyDescent="0.7">
      <c r="A34" s="18" t="s">
        <v>16</v>
      </c>
      <c r="B34" s="28">
        <v>3098672771.3299999</v>
      </c>
      <c r="C34" s="29">
        <v>1706011409.96</v>
      </c>
      <c r="D34" s="29">
        <f t="shared" si="0"/>
        <v>1392661361.3699999</v>
      </c>
      <c r="E34" s="33">
        <f t="shared" si="6"/>
        <v>1.8163259361803759</v>
      </c>
      <c r="F34" s="28">
        <v>2328985664</v>
      </c>
      <c r="G34" s="29">
        <v>2117858938.3600004</v>
      </c>
      <c r="H34" s="29">
        <f t="shared" si="1"/>
        <v>211126725.63999963</v>
      </c>
      <c r="I34" s="33">
        <f t="shared" si="7"/>
        <v>1.0996887572708167</v>
      </c>
    </row>
    <row r="35" spans="1:9" ht="46.5" x14ac:dyDescent="0.7">
      <c r="A35" s="18" t="s">
        <v>17</v>
      </c>
      <c r="B35" s="28">
        <v>1993489274.8199999</v>
      </c>
      <c r="C35" s="29">
        <v>905458491.81999993</v>
      </c>
      <c r="D35" s="29">
        <f t="shared" si="0"/>
        <v>1088030783</v>
      </c>
      <c r="E35" s="33">
        <f t="shared" si="6"/>
        <v>2.2016351857422243</v>
      </c>
      <c r="F35" s="28">
        <v>3005494274.7099996</v>
      </c>
      <c r="G35" s="29">
        <v>1263505243.3200002</v>
      </c>
      <c r="H35" s="29">
        <f t="shared" si="1"/>
        <v>1741989031.3899994</v>
      </c>
      <c r="I35" s="33">
        <f t="shared" si="7"/>
        <v>2.3786955302320156</v>
      </c>
    </row>
    <row r="36" spans="1:9" ht="46.5" x14ac:dyDescent="0.7">
      <c r="A36" s="18" t="s">
        <v>18</v>
      </c>
      <c r="B36" s="28">
        <v>736194262.23000002</v>
      </c>
      <c r="C36" s="29">
        <v>270177758.09000003</v>
      </c>
      <c r="D36" s="29">
        <f t="shared" si="0"/>
        <v>466016504.13999999</v>
      </c>
      <c r="E36" s="33">
        <f t="shared" si="6"/>
        <v>2.724851473468676</v>
      </c>
      <c r="F36" s="28">
        <v>836472989.92000008</v>
      </c>
      <c r="G36" s="29">
        <v>472021913.12000006</v>
      </c>
      <c r="H36" s="29">
        <f t="shared" si="1"/>
        <v>364451076.80000001</v>
      </c>
      <c r="I36" s="33">
        <f t="shared" si="7"/>
        <v>1.772106265980383</v>
      </c>
    </row>
    <row r="37" spans="1:9" ht="46.5" x14ac:dyDescent="0.7">
      <c r="A37" s="18" t="s">
        <v>19</v>
      </c>
      <c r="B37" s="28">
        <v>3623413171</v>
      </c>
      <c r="C37" s="29">
        <v>1145499626</v>
      </c>
      <c r="D37" s="29">
        <f t="shared" si="0"/>
        <v>2477913545</v>
      </c>
      <c r="E37" s="33">
        <f t="shared" si="6"/>
        <v>3.1631727228516788</v>
      </c>
      <c r="F37" s="28">
        <v>7415344798</v>
      </c>
      <c r="G37" s="29">
        <v>4977309385</v>
      </c>
      <c r="H37" s="29">
        <f t="shared" si="1"/>
        <v>2438035413</v>
      </c>
      <c r="I37" s="33">
        <f t="shared" si="7"/>
        <v>1.4898299913498345</v>
      </c>
    </row>
    <row r="38" spans="1:9" ht="46.5" x14ac:dyDescent="0.7">
      <c r="A38" s="18" t="s">
        <v>20</v>
      </c>
      <c r="B38" s="28">
        <v>21413272.859999999</v>
      </c>
      <c r="C38" s="29">
        <v>2278444.94</v>
      </c>
      <c r="D38" s="29">
        <f t="shared" si="0"/>
        <v>19134827.919999998</v>
      </c>
      <c r="E38" s="33">
        <f t="shared" si="6"/>
        <v>9.3981963241999615</v>
      </c>
      <c r="F38" s="28">
        <v>11610724.890000001</v>
      </c>
      <c r="G38" s="29">
        <v>1953663.86</v>
      </c>
      <c r="H38" s="29">
        <f t="shared" si="1"/>
        <v>9657061.0300000012</v>
      </c>
      <c r="I38" s="33">
        <f t="shared" si="7"/>
        <v>5.9430514776477468</v>
      </c>
    </row>
    <row r="39" spans="1:9" ht="46.5" x14ac:dyDescent="0.7">
      <c r="A39" s="18" t="s">
        <v>21</v>
      </c>
      <c r="B39" s="28">
        <v>-40968322</v>
      </c>
      <c r="C39" s="29">
        <v>39369837</v>
      </c>
      <c r="D39" s="29">
        <f t="shared" si="0"/>
        <v>-80338159</v>
      </c>
      <c r="E39" s="33">
        <f t="shared" si="6"/>
        <v>-1.0406017683029778</v>
      </c>
      <c r="F39" s="28">
        <v>90194935</v>
      </c>
      <c r="G39" s="29">
        <v>72594770</v>
      </c>
      <c r="H39" s="29">
        <f t="shared" si="1"/>
        <v>17600165</v>
      </c>
      <c r="I39" s="33">
        <f t="shared" si="7"/>
        <v>1.2424439804685654</v>
      </c>
    </row>
    <row r="40" spans="1:9" ht="46.5" x14ac:dyDescent="0.7">
      <c r="A40" s="18" t="s">
        <v>22</v>
      </c>
      <c r="B40" s="28">
        <v>273744913.84000003</v>
      </c>
      <c r="C40" s="29">
        <v>191326998.85999998</v>
      </c>
      <c r="D40" s="29">
        <f t="shared" si="0"/>
        <v>82417914.980000049</v>
      </c>
      <c r="E40" s="33">
        <f t="shared" si="6"/>
        <v>1.4307699147066424</v>
      </c>
      <c r="F40" s="28">
        <v>275938233.16000003</v>
      </c>
      <c r="G40" s="29">
        <v>155354622.17000002</v>
      </c>
      <c r="H40" s="29">
        <f t="shared" si="1"/>
        <v>120583610.99000001</v>
      </c>
      <c r="I40" s="33">
        <f t="shared" si="7"/>
        <v>1.7761829632468153</v>
      </c>
    </row>
    <row r="41" spans="1:9" ht="46.5" x14ac:dyDescent="0.7">
      <c r="A41" s="18" t="s">
        <v>23</v>
      </c>
      <c r="B41" s="28">
        <v>58281317</v>
      </c>
      <c r="C41" s="29">
        <v>11759043</v>
      </c>
      <c r="D41" s="29">
        <f t="shared" si="0"/>
        <v>46522274</v>
      </c>
      <c r="E41" s="33">
        <f t="shared" si="6"/>
        <v>4.9562976340846783</v>
      </c>
      <c r="F41" s="28">
        <v>29717092</v>
      </c>
      <c r="G41" s="29">
        <v>8243576</v>
      </c>
      <c r="H41" s="29">
        <f t="shared" si="1"/>
        <v>21473516</v>
      </c>
      <c r="I41" s="33">
        <f t="shared" si="7"/>
        <v>3.6048787565008196</v>
      </c>
    </row>
    <row r="42" spans="1:9" ht="46.5" x14ac:dyDescent="0.7">
      <c r="A42" s="18" t="s">
        <v>24</v>
      </c>
      <c r="B42" s="28">
        <v>1480168610.6500001</v>
      </c>
      <c r="C42" s="29">
        <v>677140976</v>
      </c>
      <c r="D42" s="29">
        <f t="shared" si="0"/>
        <v>803027634.6500001</v>
      </c>
      <c r="E42" s="33">
        <f t="shared" si="6"/>
        <v>2.1859090840930002</v>
      </c>
      <c r="F42" s="28">
        <v>2071991397</v>
      </c>
      <c r="G42" s="29">
        <v>1043919846</v>
      </c>
      <c r="H42" s="29">
        <f t="shared" si="1"/>
        <v>1028071551</v>
      </c>
      <c r="I42" s="33">
        <f t="shared" si="7"/>
        <v>1.984818475229946</v>
      </c>
    </row>
    <row r="43" spans="1:9" ht="46.5" x14ac:dyDescent="0.7">
      <c r="A43" s="18" t="s">
        <v>25</v>
      </c>
      <c r="B43" s="28">
        <v>384917297</v>
      </c>
      <c r="C43" s="29">
        <v>127650359</v>
      </c>
      <c r="D43" s="29">
        <f t="shared" si="0"/>
        <v>257266938</v>
      </c>
      <c r="E43" s="33">
        <f t="shared" si="6"/>
        <v>3.0154031685880334</v>
      </c>
      <c r="F43" s="28">
        <v>1634743233</v>
      </c>
      <c r="G43" s="29">
        <v>646422196</v>
      </c>
      <c r="H43" s="29">
        <f t="shared" si="1"/>
        <v>988321037</v>
      </c>
      <c r="I43" s="33">
        <f t="shared" si="7"/>
        <v>2.5289095008117575</v>
      </c>
    </row>
    <row r="44" spans="1:9" ht="46.5" x14ac:dyDescent="0.7">
      <c r="A44" s="18" t="s">
        <v>26</v>
      </c>
      <c r="B44" s="28">
        <v>102453401.03</v>
      </c>
      <c r="C44" s="29">
        <v>76694953.629999995</v>
      </c>
      <c r="D44" s="29">
        <f t="shared" si="0"/>
        <v>25758447.400000006</v>
      </c>
      <c r="E44" s="33">
        <f t="shared" si="6"/>
        <v>1.3358558311967521</v>
      </c>
      <c r="F44" s="28">
        <v>82090753</v>
      </c>
      <c r="G44" s="29">
        <v>46742655</v>
      </c>
      <c r="H44" s="29">
        <f t="shared" si="1"/>
        <v>35348098</v>
      </c>
      <c r="I44" s="33">
        <f t="shared" si="7"/>
        <v>1.7562278608264763</v>
      </c>
    </row>
    <row r="45" spans="1:9" ht="46.5" x14ac:dyDescent="0.7">
      <c r="A45" s="18" t="s">
        <v>27</v>
      </c>
      <c r="B45" s="28">
        <v>5825153348</v>
      </c>
      <c r="C45" s="29">
        <v>1299509410</v>
      </c>
      <c r="D45" s="29">
        <f t="shared" si="0"/>
        <v>4525643938</v>
      </c>
      <c r="E45" s="33">
        <f t="shared" si="6"/>
        <v>4.4825788125689678</v>
      </c>
      <c r="F45" s="28">
        <v>8032363312</v>
      </c>
      <c r="G45" s="29">
        <v>5032684450</v>
      </c>
      <c r="H45" s="29">
        <f t="shared" si="1"/>
        <v>2999678862</v>
      </c>
      <c r="I45" s="33">
        <f t="shared" si="7"/>
        <v>1.5960395275726058</v>
      </c>
    </row>
    <row r="46" spans="1:9" ht="46.5" x14ac:dyDescent="0.7">
      <c r="A46" s="18" t="s">
        <v>51</v>
      </c>
      <c r="B46" s="28">
        <v>208345771</v>
      </c>
      <c r="C46" s="29">
        <v>98979210</v>
      </c>
      <c r="D46" s="29">
        <f t="shared" si="0"/>
        <v>109366561</v>
      </c>
      <c r="E46" s="33">
        <f t="shared" si="6"/>
        <v>2.1049447757766506</v>
      </c>
      <c r="F46" s="28">
        <v>272468421</v>
      </c>
      <c r="G46" s="29">
        <v>119458336</v>
      </c>
      <c r="H46" s="29">
        <f t="shared" si="1"/>
        <v>153010085</v>
      </c>
      <c r="I46" s="33">
        <f t="shared" si="7"/>
        <v>2.2808656986482716</v>
      </c>
    </row>
    <row r="47" spans="1:9" ht="46.5" x14ac:dyDescent="0.7">
      <c r="A47" s="18" t="s">
        <v>47</v>
      </c>
      <c r="B47" s="28">
        <v>902250013.92000008</v>
      </c>
      <c r="C47" s="29">
        <v>298522249.37</v>
      </c>
      <c r="D47" s="29">
        <f t="shared" si="0"/>
        <v>603727764.55000007</v>
      </c>
      <c r="E47" s="33">
        <f t="shared" si="6"/>
        <v>3.0223878314735479</v>
      </c>
      <c r="F47" s="28">
        <v>1199525261.0999999</v>
      </c>
      <c r="G47" s="29">
        <v>642111818.72000003</v>
      </c>
      <c r="H47" s="29">
        <f t="shared" si="1"/>
        <v>557413442.37999988</v>
      </c>
      <c r="I47" s="33">
        <f t="shared" si="7"/>
        <v>1.8680940392767731</v>
      </c>
    </row>
    <row r="48" spans="1:9" ht="46.5" x14ac:dyDescent="0.7">
      <c r="A48" s="18" t="s">
        <v>28</v>
      </c>
      <c r="B48" s="28">
        <v>4299492090</v>
      </c>
      <c r="C48" s="29">
        <v>3040153580</v>
      </c>
      <c r="D48" s="29">
        <f t="shared" si="0"/>
        <v>1259338510</v>
      </c>
      <c r="E48" s="33">
        <f t="shared" si="6"/>
        <v>1.4142351617644264</v>
      </c>
      <c r="F48" s="28">
        <v>9271501414</v>
      </c>
      <c r="G48" s="29">
        <v>6574209831</v>
      </c>
      <c r="H48" s="29">
        <f t="shared" si="1"/>
        <v>2697291583</v>
      </c>
      <c r="I48" s="33">
        <f t="shared" si="7"/>
        <v>1.4102837682912406</v>
      </c>
    </row>
    <row r="49" spans="1:9" ht="46.5" x14ac:dyDescent="0.7">
      <c r="A49" s="18" t="s">
        <v>48</v>
      </c>
      <c r="B49" s="28">
        <v>-2557975</v>
      </c>
      <c r="C49" s="29">
        <v>561147</v>
      </c>
      <c r="D49" s="29">
        <f t="shared" si="0"/>
        <v>-3119122</v>
      </c>
      <c r="E49" s="33">
        <f t="shared" si="6"/>
        <v>-4.5584757648174188</v>
      </c>
      <c r="F49" s="28">
        <v>5472763</v>
      </c>
      <c r="G49" s="29">
        <v>626276.12</v>
      </c>
      <c r="H49" s="29">
        <f t="shared" si="1"/>
        <v>4846486.88</v>
      </c>
      <c r="I49" s="33">
        <f t="shared" si="7"/>
        <v>8.7385784404489186</v>
      </c>
    </row>
    <row r="50" spans="1:9" ht="46.5" x14ac:dyDescent="0.7">
      <c r="A50" s="18" t="s">
        <v>29</v>
      </c>
      <c r="B50" s="28">
        <v>153769435</v>
      </c>
      <c r="C50" s="29">
        <v>114381864</v>
      </c>
      <c r="D50" s="29">
        <f t="shared" si="0"/>
        <v>39387571</v>
      </c>
      <c r="E50" s="33">
        <f t="shared" si="6"/>
        <v>1.3443515398560038</v>
      </c>
      <c r="F50" s="28">
        <v>390522238</v>
      </c>
      <c r="G50" s="29">
        <v>52442589</v>
      </c>
      <c r="H50" s="29">
        <f t="shared" si="1"/>
        <v>338079649</v>
      </c>
      <c r="I50" s="33">
        <f t="shared" si="7"/>
        <v>7.4466620631563405</v>
      </c>
    </row>
    <row r="51" spans="1:9" ht="47.25" thickBot="1" x14ac:dyDescent="0.75">
      <c r="A51" s="11" t="s">
        <v>32</v>
      </c>
      <c r="B51" s="30">
        <v>63050758</v>
      </c>
      <c r="C51" s="31">
        <v>902416</v>
      </c>
      <c r="D51" s="31">
        <f t="shared" si="0"/>
        <v>62148342</v>
      </c>
      <c r="E51" s="34">
        <f t="shared" si="6"/>
        <v>69.868838761724078</v>
      </c>
      <c r="F51" s="30">
        <v>25888469</v>
      </c>
      <c r="G51" s="31">
        <v>736926</v>
      </c>
      <c r="H51" s="31">
        <f t="shared" si="1"/>
        <v>25151543</v>
      </c>
      <c r="I51" s="34">
        <f t="shared" si="7"/>
        <v>35.130350944328192</v>
      </c>
    </row>
    <row r="52" spans="1:9" s="2" customFormat="1" ht="47.25" thickBot="1" x14ac:dyDescent="0.75">
      <c r="A52" s="6"/>
      <c r="B52" s="35"/>
      <c r="C52" s="35"/>
      <c r="D52" s="35"/>
      <c r="E52" s="36"/>
      <c r="F52" s="37"/>
      <c r="G52" s="37"/>
      <c r="H52" s="37"/>
      <c r="I52" s="36"/>
    </row>
    <row r="53" spans="1:9" ht="46.5" x14ac:dyDescent="0.7">
      <c r="A53" s="10" t="s">
        <v>30</v>
      </c>
      <c r="B53" s="38">
        <v>245739875</v>
      </c>
      <c r="C53" s="27">
        <v>67531909</v>
      </c>
      <c r="D53" s="27">
        <f t="shared" si="0"/>
        <v>178207966</v>
      </c>
      <c r="E53" s="32">
        <f>B53/C53</f>
        <v>3.638870552289585</v>
      </c>
      <c r="F53" s="26">
        <v>343690537</v>
      </c>
      <c r="G53" s="27">
        <v>102937856</v>
      </c>
      <c r="H53" s="27">
        <f t="shared" ref="H53:H54" si="8">F53-G53</f>
        <v>240752681</v>
      </c>
      <c r="I53" s="32">
        <f t="shared" ref="I53:I54" si="9">F53/G53</f>
        <v>3.3388157705557808</v>
      </c>
    </row>
    <row r="54" spans="1:9" ht="47.25" thickBot="1" x14ac:dyDescent="0.75">
      <c r="A54" s="11" t="s">
        <v>31</v>
      </c>
      <c r="B54" s="39">
        <v>147730948.08000001</v>
      </c>
      <c r="C54" s="31">
        <v>40199597.400000006</v>
      </c>
      <c r="D54" s="31">
        <f t="shared" si="0"/>
        <v>107531350.68000001</v>
      </c>
      <c r="E54" s="34">
        <f t="shared" ref="E54" si="10">B54/C54</f>
        <v>3.6749360101800419</v>
      </c>
      <c r="F54" s="30">
        <v>105082162.24000001</v>
      </c>
      <c r="G54" s="31">
        <v>70655900.890000001</v>
      </c>
      <c r="H54" s="31">
        <f t="shared" si="8"/>
        <v>34426261.350000009</v>
      </c>
      <c r="I54" s="34">
        <f t="shared" si="9"/>
        <v>1.4872383044637167</v>
      </c>
    </row>
    <row r="55" spans="1:9" s="2" customFormat="1" ht="47.25" thickBot="1" x14ac:dyDescent="0.75">
      <c r="A55" s="6"/>
      <c r="B55" s="35"/>
      <c r="C55" s="35"/>
      <c r="D55" s="35"/>
      <c r="E55" s="36"/>
      <c r="F55" s="35"/>
      <c r="G55" s="35"/>
      <c r="H55" s="35"/>
      <c r="I55" s="36"/>
    </row>
    <row r="56" spans="1:9" ht="47.25" thickBot="1" x14ac:dyDescent="0.75">
      <c r="A56" s="12" t="s">
        <v>33</v>
      </c>
      <c r="B56" s="40">
        <f>SUM(B18:B54)</f>
        <v>26582317441.360001</v>
      </c>
      <c r="C56" s="41">
        <f t="shared" ref="C56:D56" si="11">SUM(C18:C54)</f>
        <v>11073998826.9</v>
      </c>
      <c r="D56" s="41">
        <f t="shared" si="11"/>
        <v>15508318614.459999</v>
      </c>
      <c r="E56" s="42">
        <f>B56/C56</f>
        <v>2.4004262468213864</v>
      </c>
      <c r="F56" s="40">
        <f>SUM(F18:F54)</f>
        <v>41079976211.959999</v>
      </c>
      <c r="G56" s="41">
        <f>SUM(G18:G54)</f>
        <v>24728078534.09</v>
      </c>
      <c r="H56" s="41">
        <f>SUM(H18:H54)</f>
        <v>16351897677.869997</v>
      </c>
      <c r="I56" s="42">
        <f>F56/G56</f>
        <v>1.6612684303524579</v>
      </c>
    </row>
    <row r="57" spans="1:9" ht="46.5" x14ac:dyDescent="0.7">
      <c r="A57" s="9" t="s">
        <v>37</v>
      </c>
      <c r="B57" s="9"/>
      <c r="C57" s="9"/>
      <c r="D57" s="9"/>
      <c r="E57" s="9"/>
      <c r="F57" s="9"/>
      <c r="G57" s="9"/>
      <c r="H57" s="9"/>
      <c r="I57" s="9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2022-01-25T18:51:07Z</dcterms:modified>
</cp:coreProperties>
</file>