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ras\Desktop\"/>
    </mc:Choice>
  </mc:AlternateContent>
  <xr:revisionPtr revIDLastSave="0" documentId="8_{D211A01A-09FC-4E61-8036-C0F5E5F3B13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 Marzo 2021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1" l="1"/>
  <c r="H21" i="1"/>
  <c r="E21" i="1"/>
  <c r="D21" i="1"/>
  <c r="I41" i="1" l="1"/>
  <c r="I42" i="1"/>
  <c r="I43" i="1"/>
  <c r="H41" i="1"/>
  <c r="H42" i="1"/>
  <c r="B56" i="1" l="1"/>
  <c r="F56" i="1"/>
  <c r="G56" i="1"/>
  <c r="I49" i="1"/>
  <c r="H49" i="1"/>
  <c r="E49" i="1"/>
  <c r="D49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4" i="1"/>
  <c r="I45" i="1"/>
  <c r="I46" i="1"/>
  <c r="I47" i="1"/>
  <c r="I48" i="1"/>
  <c r="I50" i="1"/>
  <c r="I5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3" i="1"/>
  <c r="H44" i="1"/>
  <c r="H45" i="1"/>
  <c r="H46" i="1"/>
  <c r="H47" i="1"/>
  <c r="H48" i="1"/>
  <c r="H50" i="1"/>
  <c r="H5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50" i="1"/>
  <c r="D51" i="1"/>
  <c r="I54" i="1"/>
  <c r="I53" i="1"/>
  <c r="E53" i="1"/>
  <c r="E54" i="1"/>
  <c r="H54" i="1"/>
  <c r="H53" i="1"/>
  <c r="I20" i="1"/>
  <c r="H20" i="1"/>
  <c r="I19" i="1"/>
  <c r="H19" i="1"/>
  <c r="E20" i="1"/>
  <c r="E19" i="1"/>
  <c r="D20" i="1"/>
  <c r="D53" i="1"/>
  <c r="D54" i="1"/>
  <c r="D19" i="1"/>
  <c r="C56" i="1"/>
  <c r="I56" i="1" l="1"/>
  <c r="D56" i="1"/>
  <c r="H56" i="1"/>
  <c r="E56" i="1"/>
</calcChain>
</file>

<file path=xl/sharedStrings.xml><?xml version="1.0" encoding="utf-8"?>
<sst xmlns="http://schemas.openxmlformats.org/spreadsheetml/2006/main" count="54" uniqueCount="54">
  <si>
    <t>Diferencia (PTA menos MSMR)</t>
  </si>
  <si>
    <t>INDICE DE SOLVENCIA</t>
  </si>
  <si>
    <t>INDICE DE LIQUIDEZ</t>
  </si>
  <si>
    <t>Diferencia (DLGFL menos LMR)</t>
  </si>
  <si>
    <t>Angloamericana De Seguros, S. A.</t>
  </si>
  <si>
    <t>Aseguradora Agropecuaria Dominicana, S. A.</t>
  </si>
  <si>
    <t>Atrio Seguros, S. A.</t>
  </si>
  <si>
    <t>Autoseguro, S. A.</t>
  </si>
  <si>
    <t>Banesco Seguros, S. A.</t>
  </si>
  <si>
    <t>BMI Compañía De Seguros, S. A.</t>
  </si>
  <si>
    <t>Bupa Dominicana, S. A.</t>
  </si>
  <si>
    <t>Cuna Mutual Insurance Society Dominicana, S. A.</t>
  </si>
  <si>
    <t>Compañía Dominicana De Seguros, S. R. L.</t>
  </si>
  <si>
    <t>Cooperativa Nacional de Seguros, INC.</t>
  </si>
  <si>
    <t>General de Seguros, S. A.</t>
  </si>
  <si>
    <t>HYLSEG Seguros, S. A.</t>
  </si>
  <si>
    <t>Humano Seguros, S. A.</t>
  </si>
  <si>
    <t>La Colonial, S. A.</t>
  </si>
  <si>
    <t>La Monumental de Seguros, S. A.</t>
  </si>
  <si>
    <t>MAPFRE BHD Compañía de Seguros, S. A.</t>
  </si>
  <si>
    <t>Midas Seguros, S. A.</t>
  </si>
  <si>
    <t>Multiseguros S.U, S. A.</t>
  </si>
  <si>
    <t>Patria , S. A., Compañía de Seguros.</t>
  </si>
  <si>
    <t>Seguros Ademi, S. A.</t>
  </si>
  <si>
    <t>Seguros Sura, S. A.</t>
  </si>
  <si>
    <t>Seguros Crecer, S. A.</t>
  </si>
  <si>
    <t>Seguros APS, S. R. L.</t>
  </si>
  <si>
    <t>Seguros Reservas, S. A.</t>
  </si>
  <si>
    <t>Seguros la Internacional, S. A.</t>
  </si>
  <si>
    <t>Seguros Universal, S. A.</t>
  </si>
  <si>
    <t>Worldwide Seguros, S. A.</t>
  </si>
  <si>
    <t>REHSA Compañía de Seguros y Reaseguros, S. A.</t>
  </si>
  <si>
    <t>Reaseguradora Santo Domingo, S. A. (Reasanto)</t>
  </si>
  <si>
    <t>Unit, S. A.</t>
  </si>
  <si>
    <t>Total</t>
  </si>
  <si>
    <t>Compañía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</si>
  <si>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</si>
  <si>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</si>
  <si>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</si>
  <si>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Licda. Josefa Castillo Rodríguez</t>
  </si>
  <si>
    <t>Superintendente de Seguros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</si>
  <si>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</si>
  <si>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</si>
  <si>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</si>
  <si>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</si>
  <si>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</si>
  <si>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</si>
  <si>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</si>
  <si>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</si>
  <si>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Confederación Del Canada Dominicana, S. A.</t>
  </si>
  <si>
    <t>Seguros Pepín, S. A.</t>
  </si>
  <si>
    <t>Seguros Yunen, S.A.</t>
  </si>
  <si>
    <t>Futuro Seguros, S.A.</t>
  </si>
  <si>
    <t>Periodo con cierre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</si>
</sst>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13" xfId="0" applyFont="1" applyBorder="1"/>
    <xf numFmtId="0" fontId="5" fillId="0" borderId="0" xfId="0" applyFont="1"/>
    <xf numFmtId="0" fontId="5" fillId="0" borderId="0" xfId="0" applyFont="1" applyBorder="1"/>
    <xf numFmtId="0" fontId="4" fillId="3" borderId="2" xfId="0" applyFont="1" applyFill="1" applyBorder="1" applyAlignment="1">
      <alignment horizontal="center" vertical="center"/>
    </xf>
    <xf numFmtId="3" fontId="5" fillId="0" borderId="0" xfId="1" applyNumberFormat="1" applyFont="1" applyBorder="1"/>
    <xf numFmtId="164" fontId="5" fillId="0" borderId="0" xfId="1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5" fillId="0" borderId="1" xfId="1" applyNumberFormat="1" applyFont="1" applyBorder="1" applyAlignment="1">
      <alignment horizontal="right"/>
    </xf>
    <xf numFmtId="164" fontId="5" fillId="0" borderId="5" xfId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164" fontId="5" fillId="0" borderId="0" xfId="1" applyFont="1" applyBorder="1" applyAlignment="1">
      <alignment horizontal="right"/>
    </xf>
    <xf numFmtId="164" fontId="5" fillId="0" borderId="9" xfId="1" applyFont="1" applyBorder="1" applyAlignment="1">
      <alignment horizontal="right"/>
    </xf>
    <xf numFmtId="165" fontId="10" fillId="3" borderId="10" xfId="1" applyNumberFormat="1" applyFont="1" applyFill="1" applyBorder="1" applyAlignment="1">
      <alignment horizontal="right"/>
    </xf>
    <xf numFmtId="165" fontId="10" fillId="3" borderId="11" xfId="1" applyNumberFormat="1" applyFont="1" applyFill="1" applyBorder="1" applyAlignment="1">
      <alignment horizontal="right"/>
    </xf>
    <xf numFmtId="43" fontId="10" fillId="3" borderId="12" xfId="0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3" fontId="5" fillId="0" borderId="3" xfId="1" applyNumberFormat="1" applyFont="1" applyBorder="1" applyAlignment="1">
      <alignment horizontal="right"/>
    </xf>
    <xf numFmtId="3" fontId="5" fillId="0" borderId="4" xfId="1" applyNumberFormat="1" applyFont="1" applyBorder="1" applyAlignment="1">
      <alignment horizontal="right"/>
    </xf>
    <xf numFmtId="3" fontId="5" fillId="0" borderId="7" xfId="1" applyNumberFormat="1" applyFont="1" applyBorder="1" applyAlignment="1">
      <alignment horizontal="right"/>
    </xf>
    <xf numFmtId="3" fontId="5" fillId="0" borderId="8" xfId="1" applyNumberFormat="1" applyFont="1" applyBorder="1" applyAlignment="1">
      <alignment horizontal="right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3" fontId="5" fillId="0" borderId="22" xfId="1" applyNumberFormat="1" applyFont="1" applyBorder="1" applyAlignment="1">
      <alignment horizontal="right"/>
    </xf>
    <xf numFmtId="4" fontId="5" fillId="0" borderId="22" xfId="1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21"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2701924</xdr:colOff>
      <xdr:row>0</xdr:row>
      <xdr:rowOff>114299</xdr:rowOff>
    </xdr:from>
    <xdr:to>
      <xdr:col>5</xdr:col>
      <xdr:colOff>293688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5719424" y="114299"/>
          <a:ext cx="9934576" cy="5187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444500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" totalsRowLabel="Total" dataDxfId="0" totalsRowDxfId="17"/>
    <tableColumn id="2" xr3:uid="{00000000-0010-0000-0000-000002000000}" name="Patrimonio Técnico Ajustado" dataDxfId="16" totalsRowDxfId="15"/>
    <tableColumn id="3" xr3:uid="{00000000-0010-0000-0000-000003000000}" name="Margen de Solvencia Mínima Requerida" dataDxfId="14" totalsRowDxfId="13"/>
    <tableColumn id="4" xr3:uid="{00000000-0010-0000-0000-000004000000}" name="Diferencia (PTA menos MSMR)" dataDxfId="12" totalsRowDxfId="11"/>
    <tableColumn id="5" xr3:uid="{00000000-0010-0000-0000-000005000000}" name="Índice debe ser mayor o igual que 1" dataDxfId="10" totalsRowDxfId="9"/>
    <tableColumn id="6" xr3:uid="{00000000-0010-0000-0000-000006000000}" name="Disponibilidad Libre de Gravamen y Fácil Liquidez" dataDxfId="8" totalsRowDxfId="7"/>
    <tableColumn id="7" xr3:uid="{00000000-0010-0000-0000-000007000000}" name="Liquidez Mínima Requerida" dataDxfId="6" totalsRowDxfId="5"/>
    <tableColumn id="8" xr3:uid="{00000000-0010-0000-0000-000008000000}" name="Diferencia (DLGFL menos LMR)" dataDxfId="4" totalsRowDxfId="3"/>
    <tableColumn id="9" xr3:uid="{00000000-0010-0000-0000-000009000000}" name="Índice debe ser igual o mayor que 1" totalsRowFunction="count" dataDxfId="2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showGridLines="0" tabSelected="1" view="pageBreakPreview" zoomScale="40" zoomScaleNormal="40" zoomScaleSheetLayoutView="40" workbookViewId="0">
      <selection activeCell="F62" sqref="F62"/>
    </sheetView>
  </sheetViews>
  <sheetFormatPr baseColWidth="10" defaultColWidth="9.140625" defaultRowHeight="26.25" x14ac:dyDescent="0.4"/>
  <cols>
    <col min="1" max="1" width="141.7109375" style="1" bestFit="1" customWidth="1"/>
    <col min="2" max="2" width="53.5703125" style="1" bestFit="1" customWidth="1"/>
    <col min="3" max="3" width="64.42578125" style="1" bestFit="1" customWidth="1"/>
    <col min="4" max="4" width="54.42578125" style="1" bestFit="1" customWidth="1"/>
    <col min="5" max="5" width="66.85546875" style="1" bestFit="1" customWidth="1"/>
    <col min="6" max="6" width="78.7109375" style="1" bestFit="1" customWidth="1"/>
    <col min="7" max="7" width="54.42578125" style="1" bestFit="1" customWidth="1"/>
    <col min="8" max="8" width="53.7109375" style="1" bestFit="1" customWidth="1"/>
    <col min="9" max="9" width="60.85546875" style="1" bestFit="1" customWidth="1"/>
    <col min="10" max="16384" width="9.140625" style="1"/>
  </cols>
  <sheetData>
    <row r="1" spans="1:9" ht="46.5" x14ac:dyDescent="0.7">
      <c r="A1" s="6"/>
      <c r="B1" s="6"/>
      <c r="C1" s="6"/>
      <c r="D1" s="6"/>
      <c r="E1" s="6"/>
      <c r="F1" s="6"/>
      <c r="G1" s="6"/>
      <c r="H1" s="6"/>
      <c r="I1" s="6"/>
    </row>
    <row r="2" spans="1:9" ht="46.5" x14ac:dyDescent="0.7">
      <c r="A2" s="6"/>
      <c r="B2" s="6"/>
      <c r="C2" s="6"/>
      <c r="D2" s="6"/>
      <c r="E2" s="6"/>
      <c r="F2" s="6"/>
      <c r="G2" s="6"/>
      <c r="H2" s="6"/>
      <c r="I2" s="6"/>
    </row>
    <row r="3" spans="1:9" ht="46.5" x14ac:dyDescent="0.7">
      <c r="A3" s="6"/>
      <c r="B3" s="6"/>
      <c r="C3" s="6"/>
      <c r="D3" s="6"/>
      <c r="E3" s="6"/>
      <c r="F3" s="6"/>
      <c r="G3" s="6"/>
      <c r="H3" s="6"/>
      <c r="I3" s="6"/>
    </row>
    <row r="4" spans="1:9" ht="46.5" x14ac:dyDescent="0.7">
      <c r="A4" s="6"/>
      <c r="B4" s="6"/>
      <c r="C4" s="6"/>
      <c r="D4" s="6"/>
      <c r="E4" s="6"/>
      <c r="F4" s="6"/>
      <c r="G4" s="6"/>
      <c r="H4" s="6"/>
      <c r="I4" s="6"/>
    </row>
    <row r="5" spans="1:9" ht="46.5" x14ac:dyDescent="0.7">
      <c r="A5" s="6"/>
      <c r="B5" s="6"/>
      <c r="C5" s="6"/>
      <c r="D5" s="6"/>
      <c r="E5" s="6"/>
      <c r="F5" s="6"/>
      <c r="G5" s="6"/>
      <c r="H5" s="6"/>
      <c r="I5" s="6"/>
    </row>
    <row r="6" spans="1:9" ht="46.5" x14ac:dyDescent="0.7">
      <c r="A6" s="6"/>
      <c r="B6" s="6"/>
      <c r="C6" s="6"/>
      <c r="D6" s="6"/>
      <c r="E6" s="6"/>
      <c r="F6" s="6"/>
      <c r="G6" s="6"/>
      <c r="H6" s="6"/>
      <c r="I6" s="6"/>
    </row>
    <row r="7" spans="1:9" ht="46.5" x14ac:dyDescent="0.7">
      <c r="A7" s="6"/>
      <c r="B7" s="6"/>
      <c r="C7" s="6"/>
      <c r="D7" s="6"/>
      <c r="E7" s="6"/>
      <c r="F7" s="6"/>
      <c r="G7" s="6"/>
      <c r="H7" s="6"/>
      <c r="I7" s="6"/>
    </row>
    <row r="8" spans="1:9" ht="46.5" x14ac:dyDescent="0.7">
      <c r="A8" s="6"/>
      <c r="B8" s="6"/>
      <c r="C8" s="6"/>
      <c r="D8" s="6"/>
      <c r="E8" s="6"/>
      <c r="F8" s="6"/>
      <c r="G8" s="6"/>
      <c r="H8" s="6"/>
      <c r="I8" s="6"/>
    </row>
    <row r="9" spans="1:9" ht="46.5" x14ac:dyDescent="0.7">
      <c r="A9" s="11"/>
      <c r="B9" s="11"/>
      <c r="C9" s="11"/>
      <c r="D9" s="11"/>
      <c r="E9" s="11"/>
      <c r="F9" s="11"/>
      <c r="G9" s="11"/>
      <c r="H9" s="11"/>
      <c r="I9" s="11"/>
    </row>
    <row r="10" spans="1:9" s="4" customFormat="1" ht="46.5" x14ac:dyDescent="0.7">
      <c r="A10" s="12" t="s">
        <v>36</v>
      </c>
      <c r="B10" s="12"/>
      <c r="C10" s="12"/>
      <c r="D10" s="12"/>
      <c r="E10" s="12"/>
      <c r="F10" s="12"/>
      <c r="G10" s="12"/>
      <c r="H10" s="12"/>
      <c r="I10" s="12"/>
    </row>
    <row r="11" spans="1:9" s="4" customFormat="1" ht="46.5" x14ac:dyDescent="0.7">
      <c r="A11" s="12" t="s">
        <v>41</v>
      </c>
      <c r="B11" s="12"/>
      <c r="C11" s="12"/>
      <c r="D11" s="12"/>
      <c r="E11" s="12"/>
      <c r="F11" s="12"/>
      <c r="G11" s="12"/>
      <c r="H11" s="12"/>
      <c r="I11" s="12"/>
    </row>
    <row r="12" spans="1:9" s="4" customFormat="1" ht="46.5" x14ac:dyDescent="0.7">
      <c r="A12" s="12"/>
      <c r="B12" s="12"/>
      <c r="C12" s="12"/>
      <c r="D12" s="12"/>
      <c r="E12" s="12"/>
      <c r="F12" s="12"/>
      <c r="G12" s="12"/>
      <c r="H12" s="12"/>
      <c r="I12" s="12"/>
    </row>
    <row r="13" spans="1:9" s="4" customFormat="1" ht="46.5" x14ac:dyDescent="0.7">
      <c r="A13" s="12" t="s">
        <v>53</v>
      </c>
      <c r="B13" s="12"/>
      <c r="C13" s="12"/>
      <c r="D13" s="12"/>
      <c r="E13" s="12"/>
      <c r="F13" s="12"/>
      <c r="G13" s="12"/>
      <c r="H13" s="12"/>
      <c r="I13" s="12"/>
    </row>
    <row r="14" spans="1:9" s="4" customFormat="1" ht="46.5" x14ac:dyDescent="0.7">
      <c r="A14" s="11" t="s">
        <v>37</v>
      </c>
      <c r="B14" s="11"/>
      <c r="C14" s="11"/>
      <c r="D14" s="11"/>
      <c r="E14" s="11"/>
      <c r="F14" s="11"/>
      <c r="G14" s="11"/>
      <c r="H14" s="11"/>
      <c r="I14" s="11"/>
    </row>
    <row r="15" spans="1:9" ht="47.25" thickBot="1" x14ac:dyDescent="0.75">
      <c r="A15" s="6"/>
      <c r="B15" s="6"/>
      <c r="C15" s="6"/>
      <c r="D15" s="6"/>
      <c r="E15" s="6"/>
      <c r="F15" s="6"/>
      <c r="G15" s="6"/>
      <c r="H15" s="6"/>
      <c r="I15" s="6"/>
    </row>
    <row r="16" spans="1:9" ht="47.25" thickBot="1" x14ac:dyDescent="0.75">
      <c r="A16" s="7"/>
      <c r="B16" s="37" t="s">
        <v>1</v>
      </c>
      <c r="C16" s="38"/>
      <c r="D16" s="38"/>
      <c r="E16" s="39"/>
      <c r="F16" s="37" t="s">
        <v>2</v>
      </c>
      <c r="G16" s="38"/>
      <c r="H16" s="38"/>
      <c r="I16" s="39"/>
    </row>
    <row r="17" spans="1:9" s="3" customFormat="1" ht="93.75" thickBot="1" x14ac:dyDescent="0.3">
      <c r="A17" s="8" t="s">
        <v>35</v>
      </c>
      <c r="B17" s="40" t="s">
        <v>42</v>
      </c>
      <c r="C17" s="41" t="s">
        <v>43</v>
      </c>
      <c r="D17" s="41" t="s">
        <v>0</v>
      </c>
      <c r="E17" s="42" t="s">
        <v>44</v>
      </c>
      <c r="F17" s="40" t="s">
        <v>45</v>
      </c>
      <c r="G17" s="41" t="s">
        <v>46</v>
      </c>
      <c r="H17" s="41" t="s">
        <v>3</v>
      </c>
      <c r="I17" s="42" t="s">
        <v>47</v>
      </c>
    </row>
    <row r="18" spans="1:9" ht="46.5" hidden="1" x14ac:dyDescent="0.7">
      <c r="A18" s="35"/>
      <c r="B18" s="34"/>
      <c r="C18" s="32"/>
      <c r="D18" s="32"/>
      <c r="E18" s="33"/>
      <c r="F18" s="31"/>
      <c r="G18" s="32"/>
      <c r="H18" s="32"/>
      <c r="I18" s="33"/>
    </row>
    <row r="19" spans="1:9" ht="46.5" x14ac:dyDescent="0.7">
      <c r="A19" s="36" t="s">
        <v>52</v>
      </c>
      <c r="B19" s="27">
        <v>37857533</v>
      </c>
      <c r="C19" s="28">
        <v>15616569.859999999</v>
      </c>
      <c r="D19" s="28">
        <f>B19-C19</f>
        <v>22240963.140000001</v>
      </c>
      <c r="E19" s="16">
        <f>B19/C19</f>
        <v>2.4241900327271999</v>
      </c>
      <c r="F19" s="27">
        <v>52137563.880000003</v>
      </c>
      <c r="G19" s="28">
        <v>14733678</v>
      </c>
      <c r="H19" s="28">
        <f>F19-G19</f>
        <v>37403885.880000003</v>
      </c>
      <c r="I19" s="16">
        <f>F19/G19</f>
        <v>3.5386658972729013</v>
      </c>
    </row>
    <row r="20" spans="1:9" ht="46.5" x14ac:dyDescent="0.7">
      <c r="A20" s="36" t="s">
        <v>4</v>
      </c>
      <c r="B20" s="43">
        <v>176171302</v>
      </c>
      <c r="C20" s="15">
        <v>49907810</v>
      </c>
      <c r="D20" s="15">
        <f t="shared" ref="D20:D54" si="0">B20-C20</f>
        <v>126263492</v>
      </c>
      <c r="E20" s="17">
        <f>B20/C20</f>
        <v>3.5299345332924847</v>
      </c>
      <c r="F20" s="43">
        <v>602581200</v>
      </c>
      <c r="G20" s="15">
        <v>293783898</v>
      </c>
      <c r="H20" s="15">
        <f t="shared" ref="H20:H51" si="1">F20-G20</f>
        <v>308797302</v>
      </c>
      <c r="I20" s="17">
        <f>F20/G20</f>
        <v>2.0511035632048151</v>
      </c>
    </row>
    <row r="21" spans="1:9" ht="46.5" x14ac:dyDescent="0.7">
      <c r="A21" s="36" t="s">
        <v>5</v>
      </c>
      <c r="B21" s="43">
        <v>271088193.41000003</v>
      </c>
      <c r="C21" s="15">
        <v>78307602.310000002</v>
      </c>
      <c r="D21" s="15">
        <f t="shared" ref="D21" si="2">B21-C21</f>
        <v>192780591.10000002</v>
      </c>
      <c r="E21" s="17">
        <f t="shared" ref="E21" si="3">B21/C21</f>
        <v>3.4618374897603221</v>
      </c>
      <c r="F21" s="43">
        <v>391313546.62</v>
      </c>
      <c r="G21" s="15">
        <v>55146715.789999999</v>
      </c>
      <c r="H21" s="15">
        <f t="shared" ref="H21" si="4">F21-G21</f>
        <v>336166830.82999998</v>
      </c>
      <c r="I21" s="17">
        <f t="shared" ref="I21" si="5">F21/G21</f>
        <v>7.0958631173999782</v>
      </c>
    </row>
    <row r="22" spans="1:9" ht="46.5" x14ac:dyDescent="0.7">
      <c r="A22" s="36" t="s">
        <v>48</v>
      </c>
      <c r="B22" s="43">
        <v>158357982.40000001</v>
      </c>
      <c r="C22" s="15">
        <v>134294835.05000001</v>
      </c>
      <c r="D22" s="15">
        <f t="shared" si="0"/>
        <v>24063147.349999994</v>
      </c>
      <c r="E22" s="17">
        <f t="shared" ref="E22:E51" si="6">B22/C22</f>
        <v>1.1791814803677365</v>
      </c>
      <c r="F22" s="43">
        <v>277823654</v>
      </c>
      <c r="G22" s="15">
        <v>162567177.06</v>
      </c>
      <c r="H22" s="15">
        <f t="shared" si="1"/>
        <v>115256476.94</v>
      </c>
      <c r="I22" s="17">
        <f t="shared" ref="I22:I51" si="7">F22/G22</f>
        <v>1.7089775379285903</v>
      </c>
    </row>
    <row r="23" spans="1:9" ht="46.5" x14ac:dyDescent="0.7">
      <c r="A23" s="36" t="s">
        <v>6</v>
      </c>
      <c r="B23" s="43">
        <v>32778273</v>
      </c>
      <c r="C23" s="15">
        <v>30920059</v>
      </c>
      <c r="D23" s="15">
        <f t="shared" si="0"/>
        <v>1858214</v>
      </c>
      <c r="E23" s="17">
        <f t="shared" si="6"/>
        <v>1.060097362686145</v>
      </c>
      <c r="F23" s="44">
        <v>31916383</v>
      </c>
      <c r="G23" s="15">
        <v>26530644</v>
      </c>
      <c r="H23" s="15">
        <f t="shared" si="1"/>
        <v>5385739</v>
      </c>
      <c r="I23" s="17">
        <f t="shared" si="7"/>
        <v>1.2030006885622528</v>
      </c>
    </row>
    <row r="24" spans="1:9" ht="46.5" x14ac:dyDescent="0.7">
      <c r="A24" s="36" t="s">
        <v>7</v>
      </c>
      <c r="B24" s="43">
        <v>42838941</v>
      </c>
      <c r="C24" s="15">
        <v>16588422</v>
      </c>
      <c r="D24" s="15">
        <f t="shared" si="0"/>
        <v>26250519</v>
      </c>
      <c r="E24" s="17">
        <f t="shared" si="6"/>
        <v>2.5824602846491365</v>
      </c>
      <c r="F24" s="43">
        <v>7837402</v>
      </c>
      <c r="G24" s="15">
        <v>12933444</v>
      </c>
      <c r="H24" s="15">
        <f t="shared" si="1"/>
        <v>-5096042</v>
      </c>
      <c r="I24" s="17">
        <f t="shared" si="7"/>
        <v>0.60597950553618973</v>
      </c>
    </row>
    <row r="25" spans="1:9" ht="46.5" x14ac:dyDescent="0.7">
      <c r="A25" s="36" t="s">
        <v>8</v>
      </c>
      <c r="B25" s="43">
        <v>115033370.27999997</v>
      </c>
      <c r="C25" s="15">
        <v>110563511.34</v>
      </c>
      <c r="D25" s="15">
        <f t="shared" si="0"/>
        <v>4469858.9399999678</v>
      </c>
      <c r="E25" s="17">
        <f t="shared" si="6"/>
        <v>1.040427975611723</v>
      </c>
      <c r="F25" s="43">
        <v>172079726.97999999</v>
      </c>
      <c r="G25" s="15">
        <v>117691035.34000002</v>
      </c>
      <c r="H25" s="15">
        <f t="shared" si="1"/>
        <v>54388691.639999971</v>
      </c>
      <c r="I25" s="17">
        <f t="shared" si="7"/>
        <v>1.4621311341418264</v>
      </c>
    </row>
    <row r="26" spans="1:9" ht="46.5" x14ac:dyDescent="0.7">
      <c r="A26" s="36" t="s">
        <v>9</v>
      </c>
      <c r="B26" s="43">
        <v>78261330</v>
      </c>
      <c r="C26" s="15">
        <v>60913125</v>
      </c>
      <c r="D26" s="15">
        <f t="shared" si="0"/>
        <v>17348205</v>
      </c>
      <c r="E26" s="17">
        <f t="shared" si="6"/>
        <v>1.2848024132730016</v>
      </c>
      <c r="F26" s="43">
        <v>149295120</v>
      </c>
      <c r="G26" s="15">
        <v>30353148</v>
      </c>
      <c r="H26" s="15">
        <f t="shared" si="1"/>
        <v>118941972</v>
      </c>
      <c r="I26" s="17">
        <f t="shared" si="7"/>
        <v>4.9186041592786358</v>
      </c>
    </row>
    <row r="27" spans="1:9" ht="46.5" x14ac:dyDescent="0.7">
      <c r="A27" s="36" t="s">
        <v>10</v>
      </c>
      <c r="B27" s="43">
        <v>175947737</v>
      </c>
      <c r="C27" s="15">
        <v>42890490</v>
      </c>
      <c r="D27" s="15">
        <f t="shared" si="0"/>
        <v>133057247</v>
      </c>
      <c r="E27" s="17">
        <f t="shared" si="6"/>
        <v>4.1022552318707479</v>
      </c>
      <c r="F27" s="43">
        <v>290040055</v>
      </c>
      <c r="G27" s="15">
        <v>7615190</v>
      </c>
      <c r="H27" s="15">
        <f t="shared" si="1"/>
        <v>282424865</v>
      </c>
      <c r="I27" s="17">
        <f t="shared" si="7"/>
        <v>38.087041163779233</v>
      </c>
    </row>
    <row r="28" spans="1:9" ht="46.5" x14ac:dyDescent="0.7">
      <c r="A28" s="36" t="s">
        <v>11</v>
      </c>
      <c r="B28" s="43">
        <v>672583684</v>
      </c>
      <c r="C28" s="15">
        <v>67408438</v>
      </c>
      <c r="D28" s="15">
        <f t="shared" si="0"/>
        <v>605175246</v>
      </c>
      <c r="E28" s="17">
        <f t="shared" si="6"/>
        <v>9.9777372678476848</v>
      </c>
      <c r="F28" s="43">
        <v>646330999</v>
      </c>
      <c r="G28" s="15">
        <v>8422012</v>
      </c>
      <c r="H28" s="15">
        <f t="shared" si="1"/>
        <v>637908987</v>
      </c>
      <c r="I28" s="17">
        <f t="shared" si="7"/>
        <v>76.743063177777472</v>
      </c>
    </row>
    <row r="29" spans="1:9" ht="46.5" x14ac:dyDescent="0.7">
      <c r="A29" s="36" t="s">
        <v>12</v>
      </c>
      <c r="B29" s="43">
        <v>164730138</v>
      </c>
      <c r="C29" s="15">
        <v>131920673</v>
      </c>
      <c r="D29" s="15">
        <f t="shared" si="0"/>
        <v>32809465</v>
      </c>
      <c r="E29" s="17">
        <f t="shared" si="6"/>
        <v>1.2487060159251917</v>
      </c>
      <c r="F29" s="43">
        <v>116595959.05</v>
      </c>
      <c r="G29" s="15">
        <v>95862869.939999998</v>
      </c>
      <c r="H29" s="15">
        <f t="shared" si="1"/>
        <v>20733089.109999999</v>
      </c>
      <c r="I29" s="17">
        <f t="shared" si="7"/>
        <v>1.21627861885396</v>
      </c>
    </row>
    <row r="30" spans="1:9" ht="46.5" x14ac:dyDescent="0.7">
      <c r="A30" s="36" t="s">
        <v>49</v>
      </c>
      <c r="B30" s="43">
        <v>210402349.38999999</v>
      </c>
      <c r="C30" s="15">
        <v>9993146.8300000001</v>
      </c>
      <c r="D30" s="15">
        <f t="shared" si="0"/>
        <v>200409202.55999997</v>
      </c>
      <c r="E30" s="17">
        <f t="shared" si="6"/>
        <v>21.054664058208377</v>
      </c>
      <c r="F30" s="43">
        <v>100665540.56</v>
      </c>
      <c r="G30" s="15">
        <v>26289738.528200001</v>
      </c>
      <c r="H30" s="15">
        <f t="shared" si="1"/>
        <v>74375802.031800002</v>
      </c>
      <c r="I30" s="17">
        <f t="shared" si="7"/>
        <v>3.8290810862200062</v>
      </c>
    </row>
    <row r="31" spans="1:9" ht="46.5" x14ac:dyDescent="0.7">
      <c r="A31" s="36" t="s">
        <v>13</v>
      </c>
      <c r="B31" s="43">
        <v>466356682.19999999</v>
      </c>
      <c r="C31" s="15">
        <v>66848831</v>
      </c>
      <c r="D31" s="15">
        <f t="shared" si="0"/>
        <v>399507851.19999999</v>
      </c>
      <c r="E31" s="17">
        <f t="shared" si="6"/>
        <v>6.9762877708362616</v>
      </c>
      <c r="F31" s="43">
        <v>404661298</v>
      </c>
      <c r="G31" s="15">
        <v>51483081</v>
      </c>
      <c r="H31" s="15">
        <f t="shared" si="1"/>
        <v>353178217</v>
      </c>
      <c r="I31" s="17">
        <f t="shared" si="7"/>
        <v>7.8600831601356571</v>
      </c>
    </row>
    <row r="32" spans="1:9" ht="46.5" x14ac:dyDescent="0.7">
      <c r="A32" s="36" t="s">
        <v>14</v>
      </c>
      <c r="B32" s="43">
        <v>450708373.88999999</v>
      </c>
      <c r="C32" s="15">
        <v>114618037.84999999</v>
      </c>
      <c r="D32" s="15">
        <f t="shared" si="0"/>
        <v>336090336.03999996</v>
      </c>
      <c r="E32" s="17">
        <f t="shared" si="6"/>
        <v>3.9322639118970053</v>
      </c>
      <c r="F32" s="43">
        <v>387628543.63999999</v>
      </c>
      <c r="G32" s="15">
        <v>356044862.9000001</v>
      </c>
      <c r="H32" s="15">
        <f t="shared" si="1"/>
        <v>31583680.73999989</v>
      </c>
      <c r="I32" s="17">
        <f t="shared" si="7"/>
        <v>1.0887070255213052</v>
      </c>
    </row>
    <row r="33" spans="1:9" ht="46.5" x14ac:dyDescent="0.7">
      <c r="A33" s="36" t="s">
        <v>15</v>
      </c>
      <c r="B33" s="43">
        <v>9303404</v>
      </c>
      <c r="C33" s="15">
        <v>44165</v>
      </c>
      <c r="D33" s="15">
        <f t="shared" si="0"/>
        <v>9259239</v>
      </c>
      <c r="E33" s="17">
        <f t="shared" si="6"/>
        <v>210.6510585305106</v>
      </c>
      <c r="F33" s="43">
        <v>4319941</v>
      </c>
      <c r="G33" s="15">
        <v>876931</v>
      </c>
      <c r="H33" s="15">
        <f t="shared" si="1"/>
        <v>3443010</v>
      </c>
      <c r="I33" s="17">
        <f t="shared" si="7"/>
        <v>4.926204000086666</v>
      </c>
    </row>
    <row r="34" spans="1:9" ht="46.5" x14ac:dyDescent="0.7">
      <c r="A34" s="36" t="s">
        <v>16</v>
      </c>
      <c r="B34" s="43">
        <v>3342230788.3399997</v>
      </c>
      <c r="C34" s="15">
        <v>2986970698.3099999</v>
      </c>
      <c r="D34" s="15">
        <f t="shared" si="0"/>
        <v>355260090.02999973</v>
      </c>
      <c r="E34" s="17">
        <f t="shared" si="6"/>
        <v>1.1189365835530301</v>
      </c>
      <c r="F34" s="43">
        <v>2382081306.96</v>
      </c>
      <c r="G34" s="15">
        <v>2305237575.4000001</v>
      </c>
      <c r="H34" s="15">
        <f t="shared" si="1"/>
        <v>76843731.559999943</v>
      </c>
      <c r="I34" s="17">
        <f t="shared" si="7"/>
        <v>1.0333344087308078</v>
      </c>
    </row>
    <row r="35" spans="1:9" ht="46.5" x14ac:dyDescent="0.7">
      <c r="A35" s="36" t="s">
        <v>17</v>
      </c>
      <c r="B35" s="43">
        <v>2076133827.4100001</v>
      </c>
      <c r="C35" s="15">
        <v>907263855.26999998</v>
      </c>
      <c r="D35" s="15">
        <f t="shared" si="0"/>
        <v>1168869972.1400001</v>
      </c>
      <c r="E35" s="17">
        <f t="shared" si="6"/>
        <v>2.2883462350565553</v>
      </c>
      <c r="F35" s="43">
        <v>2714188962.4900002</v>
      </c>
      <c r="G35" s="15">
        <v>1228354439.5093</v>
      </c>
      <c r="H35" s="15">
        <f t="shared" si="1"/>
        <v>1485834522.9807003</v>
      </c>
      <c r="I35" s="17">
        <f t="shared" si="7"/>
        <v>2.2096138339144669</v>
      </c>
    </row>
    <row r="36" spans="1:9" ht="46.5" x14ac:dyDescent="0.7">
      <c r="A36" s="36" t="s">
        <v>18</v>
      </c>
      <c r="B36" s="43">
        <v>680508074.81999993</v>
      </c>
      <c r="C36" s="15">
        <v>273776299.65000004</v>
      </c>
      <c r="D36" s="15">
        <f t="shared" si="0"/>
        <v>406731775.1699999</v>
      </c>
      <c r="E36" s="17">
        <f t="shared" si="6"/>
        <v>2.4856354464939887</v>
      </c>
      <c r="F36" s="43">
        <v>857652487.44000006</v>
      </c>
      <c r="G36" s="15">
        <v>470022893.79000008</v>
      </c>
      <c r="H36" s="15">
        <f t="shared" si="1"/>
        <v>387629593.64999998</v>
      </c>
      <c r="I36" s="17">
        <f t="shared" si="7"/>
        <v>1.8247036448041352</v>
      </c>
    </row>
    <row r="37" spans="1:9" ht="46.5" x14ac:dyDescent="0.7">
      <c r="A37" s="36" t="s">
        <v>19</v>
      </c>
      <c r="B37" s="43">
        <v>4180342631</v>
      </c>
      <c r="C37" s="15">
        <v>1110624204</v>
      </c>
      <c r="D37" s="15">
        <f t="shared" si="0"/>
        <v>3069718427</v>
      </c>
      <c r="E37" s="17">
        <f t="shared" si="6"/>
        <v>3.7639577959350867</v>
      </c>
      <c r="F37" s="43">
        <v>7012510898</v>
      </c>
      <c r="G37" s="15">
        <v>4831042022</v>
      </c>
      <c r="H37" s="15">
        <f t="shared" si="1"/>
        <v>2181468876</v>
      </c>
      <c r="I37" s="17">
        <f t="shared" si="7"/>
        <v>1.4515524530869006</v>
      </c>
    </row>
    <row r="38" spans="1:9" ht="46.5" x14ac:dyDescent="0.7">
      <c r="A38" s="36" t="s">
        <v>20</v>
      </c>
      <c r="B38" s="43">
        <v>22010241</v>
      </c>
      <c r="C38" s="15">
        <v>2425398</v>
      </c>
      <c r="D38" s="15">
        <f t="shared" si="0"/>
        <v>19584843</v>
      </c>
      <c r="E38" s="17">
        <f t="shared" si="6"/>
        <v>9.0748986351930689</v>
      </c>
      <c r="F38" s="43">
        <v>12195369</v>
      </c>
      <c r="G38" s="15">
        <v>2257523</v>
      </c>
      <c r="H38" s="15">
        <f t="shared" si="1"/>
        <v>9937846</v>
      </c>
      <c r="I38" s="17">
        <f t="shared" si="7"/>
        <v>5.4021017726065246</v>
      </c>
    </row>
    <row r="39" spans="1:9" ht="46.5" x14ac:dyDescent="0.7">
      <c r="A39" s="36" t="s">
        <v>21</v>
      </c>
      <c r="B39" s="43">
        <v>-21918708</v>
      </c>
      <c r="C39" s="15">
        <v>32599576</v>
      </c>
      <c r="D39" s="15">
        <f t="shared" si="0"/>
        <v>-54518284</v>
      </c>
      <c r="E39" s="17">
        <f t="shared" si="6"/>
        <v>-0.67236175096265061</v>
      </c>
      <c r="F39" s="43">
        <v>89468547</v>
      </c>
      <c r="G39" s="15">
        <v>57544128</v>
      </c>
      <c r="H39" s="15">
        <f t="shared" si="1"/>
        <v>31924419</v>
      </c>
      <c r="I39" s="17">
        <f t="shared" si="7"/>
        <v>1.5547815234944562</v>
      </c>
    </row>
    <row r="40" spans="1:9" ht="46.5" x14ac:dyDescent="0.7">
      <c r="A40" s="36" t="s">
        <v>22</v>
      </c>
      <c r="B40" s="43">
        <v>283267285.53999996</v>
      </c>
      <c r="C40" s="15">
        <v>189924846.91</v>
      </c>
      <c r="D40" s="15">
        <f t="shared" si="0"/>
        <v>93342438.629999965</v>
      </c>
      <c r="E40" s="17">
        <f t="shared" si="6"/>
        <v>1.4914703902551112</v>
      </c>
      <c r="F40" s="43">
        <v>293057603.88</v>
      </c>
      <c r="G40" s="15">
        <v>152386218.80000001</v>
      </c>
      <c r="H40" s="15">
        <f t="shared" si="1"/>
        <v>140671385.07999998</v>
      </c>
      <c r="I40" s="17">
        <f t="shared" si="7"/>
        <v>1.9231240606122315</v>
      </c>
    </row>
    <row r="41" spans="1:9" ht="46.5" x14ac:dyDescent="0.7">
      <c r="A41" s="36" t="s">
        <v>23</v>
      </c>
      <c r="B41" s="43">
        <v>66832382</v>
      </c>
      <c r="C41" s="15">
        <v>11241882</v>
      </c>
      <c r="D41" s="15">
        <f t="shared" si="0"/>
        <v>55590500</v>
      </c>
      <c r="E41" s="17">
        <f t="shared" si="6"/>
        <v>5.9449460508480696</v>
      </c>
      <c r="F41" s="43">
        <v>30674119</v>
      </c>
      <c r="G41" s="15">
        <v>7427680</v>
      </c>
      <c r="H41" s="15">
        <f t="shared" si="1"/>
        <v>23246439</v>
      </c>
      <c r="I41" s="17">
        <f t="shared" si="7"/>
        <v>4.1297038913900437</v>
      </c>
    </row>
    <row r="42" spans="1:9" ht="46.5" x14ac:dyDescent="0.7">
      <c r="A42" s="36" t="s">
        <v>24</v>
      </c>
      <c r="B42" s="43">
        <v>1535544888</v>
      </c>
      <c r="C42" s="15">
        <v>667476403</v>
      </c>
      <c r="D42" s="15">
        <f t="shared" si="0"/>
        <v>868068485</v>
      </c>
      <c r="E42" s="17">
        <f t="shared" si="6"/>
        <v>2.3005231062827551</v>
      </c>
      <c r="F42" s="43">
        <v>2140889743</v>
      </c>
      <c r="G42" s="15">
        <v>1035920646</v>
      </c>
      <c r="H42" s="15">
        <f t="shared" si="1"/>
        <v>1104969097</v>
      </c>
      <c r="I42" s="17">
        <f t="shared" si="7"/>
        <v>2.0666541894561292</v>
      </c>
    </row>
    <row r="43" spans="1:9" ht="46.5" x14ac:dyDescent="0.7">
      <c r="A43" s="36" t="s">
        <v>25</v>
      </c>
      <c r="B43" s="43">
        <v>646807469</v>
      </c>
      <c r="C43" s="15">
        <v>91621177</v>
      </c>
      <c r="D43" s="15">
        <f t="shared" si="0"/>
        <v>555186292</v>
      </c>
      <c r="E43" s="17">
        <f t="shared" si="6"/>
        <v>7.0595848053774732</v>
      </c>
      <c r="F43" s="43">
        <v>1186529369</v>
      </c>
      <c r="G43" s="15">
        <v>593696246</v>
      </c>
      <c r="H43" s="15">
        <f t="shared" si="1"/>
        <v>592833123</v>
      </c>
      <c r="I43" s="17">
        <f t="shared" si="7"/>
        <v>1.9985461875398147</v>
      </c>
    </row>
    <row r="44" spans="1:9" ht="46.5" x14ac:dyDescent="0.7">
      <c r="A44" s="36" t="s">
        <v>26</v>
      </c>
      <c r="B44" s="43">
        <v>108399451.23</v>
      </c>
      <c r="C44" s="15">
        <v>40473295.859999999</v>
      </c>
      <c r="D44" s="15">
        <f t="shared" si="0"/>
        <v>67926155.370000005</v>
      </c>
      <c r="E44" s="17">
        <f t="shared" si="6"/>
        <v>2.6782956249711263</v>
      </c>
      <c r="F44" s="43">
        <v>60726879</v>
      </c>
      <c r="G44" s="15">
        <v>39955290</v>
      </c>
      <c r="H44" s="15">
        <f t="shared" si="1"/>
        <v>20771589</v>
      </c>
      <c r="I44" s="17">
        <f t="shared" si="7"/>
        <v>1.5198708105985466</v>
      </c>
    </row>
    <row r="45" spans="1:9" ht="46.5" x14ac:dyDescent="0.7">
      <c r="A45" s="36" t="s">
        <v>27</v>
      </c>
      <c r="B45" s="43">
        <v>5686511235</v>
      </c>
      <c r="C45" s="15">
        <v>1210079839</v>
      </c>
      <c r="D45" s="15">
        <f t="shared" si="0"/>
        <v>4476431396</v>
      </c>
      <c r="E45" s="17">
        <f t="shared" si="6"/>
        <v>4.6992859906659428</v>
      </c>
      <c r="F45" s="43">
        <v>8027026779</v>
      </c>
      <c r="G45" s="15">
        <v>4613432194</v>
      </c>
      <c r="H45" s="15">
        <f t="shared" si="1"/>
        <v>3413594585</v>
      </c>
      <c r="I45" s="17">
        <f t="shared" si="7"/>
        <v>1.7399251666556519</v>
      </c>
    </row>
    <row r="46" spans="1:9" ht="46.5" x14ac:dyDescent="0.7">
      <c r="A46" s="36" t="s">
        <v>28</v>
      </c>
      <c r="B46" s="43">
        <v>224771837</v>
      </c>
      <c r="C46" s="15">
        <v>93771122</v>
      </c>
      <c r="D46" s="15">
        <f t="shared" si="0"/>
        <v>131000715</v>
      </c>
      <c r="E46" s="17">
        <f t="shared" si="6"/>
        <v>2.3970262081326061</v>
      </c>
      <c r="F46" s="43">
        <v>298833413</v>
      </c>
      <c r="G46" s="15">
        <v>120343232</v>
      </c>
      <c r="H46" s="15">
        <f t="shared" si="1"/>
        <v>178490181</v>
      </c>
      <c r="I46" s="17">
        <f t="shared" si="7"/>
        <v>2.4831758964226589</v>
      </c>
    </row>
    <row r="47" spans="1:9" ht="46.5" x14ac:dyDescent="0.7">
      <c r="A47" s="36" t="s">
        <v>50</v>
      </c>
      <c r="B47" s="43">
        <v>842841219.69000006</v>
      </c>
      <c r="C47" s="15">
        <v>292992118.23000002</v>
      </c>
      <c r="D47" s="15">
        <f t="shared" si="0"/>
        <v>549849101.46000004</v>
      </c>
      <c r="E47" s="17">
        <f t="shared" si="6"/>
        <v>2.8766685765531967</v>
      </c>
      <c r="F47" s="43">
        <v>1223585116.8200002</v>
      </c>
      <c r="G47" s="15">
        <v>641618477.39999998</v>
      </c>
      <c r="H47" s="15">
        <f t="shared" si="1"/>
        <v>581966639.4200002</v>
      </c>
      <c r="I47" s="17">
        <f t="shared" si="7"/>
        <v>1.9070291145265579</v>
      </c>
    </row>
    <row r="48" spans="1:9" ht="46.5" x14ac:dyDescent="0.7">
      <c r="A48" s="36" t="s">
        <v>29</v>
      </c>
      <c r="B48" s="43">
        <v>4131103190</v>
      </c>
      <c r="C48" s="15">
        <v>2951795053</v>
      </c>
      <c r="D48" s="15">
        <f t="shared" si="0"/>
        <v>1179308137</v>
      </c>
      <c r="E48" s="17">
        <f t="shared" si="6"/>
        <v>1.3995223637906138</v>
      </c>
      <c r="F48" s="43">
        <v>9480119490</v>
      </c>
      <c r="G48" s="15">
        <v>6504181416</v>
      </c>
      <c r="H48" s="15">
        <f t="shared" si="1"/>
        <v>2975938074</v>
      </c>
      <c r="I48" s="17">
        <f t="shared" si="7"/>
        <v>1.4575422922059529</v>
      </c>
    </row>
    <row r="49" spans="1:9" ht="46.5" x14ac:dyDescent="0.7">
      <c r="A49" s="36" t="s">
        <v>51</v>
      </c>
      <c r="B49" s="43">
        <v>249422</v>
      </c>
      <c r="C49" s="15">
        <v>192697</v>
      </c>
      <c r="D49" s="15">
        <f t="shared" si="0"/>
        <v>56725</v>
      </c>
      <c r="E49" s="17">
        <f t="shared" si="6"/>
        <v>1.2943740691344443</v>
      </c>
      <c r="F49" s="43">
        <v>7095370</v>
      </c>
      <c r="G49" s="15">
        <v>364300.79</v>
      </c>
      <c r="H49" s="15">
        <f t="shared" si="1"/>
        <v>6731069.21</v>
      </c>
      <c r="I49" s="17">
        <f t="shared" si="7"/>
        <v>19.476680245464195</v>
      </c>
    </row>
    <row r="50" spans="1:9" ht="46.5" x14ac:dyDescent="0.7">
      <c r="A50" s="36" t="s">
        <v>30</v>
      </c>
      <c r="B50" s="43">
        <v>181194474</v>
      </c>
      <c r="C50" s="15">
        <v>111235599</v>
      </c>
      <c r="D50" s="15">
        <f t="shared" si="0"/>
        <v>69958875</v>
      </c>
      <c r="E50" s="17">
        <f t="shared" si="6"/>
        <v>1.628925232829465</v>
      </c>
      <c r="F50" s="43">
        <v>371572950</v>
      </c>
      <c r="G50" s="15">
        <v>50702827</v>
      </c>
      <c r="H50" s="15">
        <f t="shared" si="1"/>
        <v>320870123</v>
      </c>
      <c r="I50" s="17">
        <f t="shared" si="7"/>
        <v>7.328446400039982</v>
      </c>
    </row>
    <row r="51" spans="1:9" ht="47.25" thickBot="1" x14ac:dyDescent="0.75">
      <c r="A51" s="26" t="s">
        <v>33</v>
      </c>
      <c r="B51" s="29">
        <v>91021351</v>
      </c>
      <c r="C51" s="30">
        <v>710177</v>
      </c>
      <c r="D51" s="30">
        <f t="shared" si="0"/>
        <v>90311174</v>
      </c>
      <c r="E51" s="20">
        <f t="shared" si="6"/>
        <v>128.16713439044068</v>
      </c>
      <c r="F51" s="29">
        <v>39744925</v>
      </c>
      <c r="G51" s="30">
        <v>549405</v>
      </c>
      <c r="H51" s="30">
        <f t="shared" si="1"/>
        <v>39195520</v>
      </c>
      <c r="I51" s="20">
        <f t="shared" si="7"/>
        <v>72.34176063195639</v>
      </c>
    </row>
    <row r="52" spans="1:9" s="2" customFormat="1" ht="47.25" thickBot="1" x14ac:dyDescent="0.75">
      <c r="A52" s="7"/>
      <c r="B52" s="18"/>
      <c r="C52" s="18"/>
      <c r="D52" s="18"/>
      <c r="E52" s="19"/>
      <c r="F52" s="18"/>
      <c r="G52" s="18"/>
      <c r="H52" s="18"/>
      <c r="I52" s="19"/>
    </row>
    <row r="53" spans="1:9" ht="46.5" x14ac:dyDescent="0.7">
      <c r="A53" s="25" t="s">
        <v>31</v>
      </c>
      <c r="B53" s="27">
        <v>226864821</v>
      </c>
      <c r="C53" s="28">
        <v>65990492</v>
      </c>
      <c r="D53" s="28">
        <f t="shared" si="0"/>
        <v>160874329</v>
      </c>
      <c r="E53" s="16">
        <f>B53/C53</f>
        <v>3.4378410301896221</v>
      </c>
      <c r="F53" s="27">
        <v>332879052</v>
      </c>
      <c r="G53" s="28">
        <v>94696101</v>
      </c>
      <c r="H53" s="28">
        <f t="shared" ref="H53:H54" si="8">F53-G53</f>
        <v>238182951</v>
      </c>
      <c r="I53" s="16">
        <f t="shared" ref="I53:I54" si="9">F53/G53</f>
        <v>3.515235035917688</v>
      </c>
    </row>
    <row r="54" spans="1:9" ht="47.25" thickBot="1" x14ac:dyDescent="0.75">
      <c r="A54" s="26" t="s">
        <v>32</v>
      </c>
      <c r="B54" s="29">
        <v>182852877.55000001</v>
      </c>
      <c r="C54" s="30">
        <v>40749292.729999997</v>
      </c>
      <c r="D54" s="30">
        <f t="shared" si="0"/>
        <v>142103584.82000002</v>
      </c>
      <c r="E54" s="20">
        <f t="shared" ref="E54" si="10">B54/C54</f>
        <v>4.4872650615450329</v>
      </c>
      <c r="F54" s="29">
        <v>127247202.25000001</v>
      </c>
      <c r="G54" s="30">
        <v>59788162.630000003</v>
      </c>
      <c r="H54" s="30">
        <f t="shared" si="8"/>
        <v>67459039.620000005</v>
      </c>
      <c r="I54" s="20">
        <f t="shared" si="9"/>
        <v>2.1283009320335089</v>
      </c>
    </row>
    <row r="55" spans="1:9" s="2" customFormat="1" ht="47.25" thickBot="1" x14ac:dyDescent="0.75">
      <c r="A55" s="7"/>
      <c r="B55" s="9"/>
      <c r="C55" s="9"/>
      <c r="D55" s="9"/>
      <c r="E55" s="10"/>
      <c r="F55" s="9"/>
      <c r="G55" s="9"/>
      <c r="H55" s="9"/>
      <c r="I55" s="10"/>
    </row>
    <row r="56" spans="1:9" ht="47.25" thickBot="1" x14ac:dyDescent="0.75">
      <c r="A56" s="24" t="s">
        <v>34</v>
      </c>
      <c r="B56" s="21">
        <f>SUM(B18:B54)</f>
        <v>27549988051.149998</v>
      </c>
      <c r="C56" s="22">
        <f t="shared" ref="C56:D56" si="11">SUM(C18:C54)</f>
        <v>12012749742.199999</v>
      </c>
      <c r="D56" s="22">
        <f t="shared" si="11"/>
        <v>15537238308.950001</v>
      </c>
      <c r="E56" s="23">
        <f>B56/C56</f>
        <v>2.2933956539832594</v>
      </c>
      <c r="F56" s="21">
        <f>SUM(F18:F54)</f>
        <v>40323306515.57</v>
      </c>
      <c r="G56" s="22">
        <f>SUM(G18:G54)</f>
        <v>24069855203.877502</v>
      </c>
      <c r="H56" s="22">
        <f>SUM(H18:H54)</f>
        <v>16253451311.692499</v>
      </c>
      <c r="I56" s="23">
        <f>F56/G56</f>
        <v>1.6752616986692204</v>
      </c>
    </row>
    <row r="57" spans="1:9" ht="46.5" x14ac:dyDescent="0.7">
      <c r="A57" s="12" t="s">
        <v>38</v>
      </c>
      <c r="B57" s="12"/>
      <c r="C57" s="12"/>
      <c r="D57" s="12"/>
      <c r="E57" s="12"/>
      <c r="F57" s="12"/>
      <c r="G57" s="12"/>
      <c r="H57" s="12"/>
      <c r="I57" s="12"/>
    </row>
    <row r="58" spans="1:9" ht="31.5" x14ac:dyDescent="0.5">
      <c r="A58" s="4"/>
      <c r="B58" s="4"/>
      <c r="C58" s="4"/>
      <c r="D58" s="4"/>
      <c r="E58" s="4"/>
      <c r="F58" s="4"/>
      <c r="G58" s="4"/>
      <c r="H58" s="4"/>
      <c r="I58" s="4"/>
    </row>
    <row r="59" spans="1:9" ht="31.5" x14ac:dyDescent="0.5">
      <c r="A59" s="4"/>
      <c r="B59" s="4"/>
      <c r="C59" s="4"/>
      <c r="D59" s="4"/>
      <c r="E59" s="4"/>
      <c r="F59" s="4"/>
      <c r="G59" s="4"/>
      <c r="H59" s="4"/>
      <c r="I59" s="4"/>
    </row>
    <row r="60" spans="1:9" ht="31.5" x14ac:dyDescent="0.5">
      <c r="A60" s="4"/>
      <c r="B60" s="4"/>
      <c r="C60" s="4"/>
      <c r="D60" s="4"/>
      <c r="E60" s="4"/>
      <c r="F60" s="4"/>
      <c r="G60" s="4"/>
      <c r="H60" s="4"/>
      <c r="I60" s="4"/>
    </row>
    <row r="61" spans="1:9" ht="31.5" x14ac:dyDescent="0.5">
      <c r="A61" s="4"/>
      <c r="B61" s="4"/>
      <c r="C61" s="4"/>
      <c r="D61" s="4"/>
      <c r="E61" s="4"/>
      <c r="F61" s="4"/>
      <c r="G61" s="4"/>
      <c r="H61" s="4"/>
      <c r="I61" s="4"/>
    </row>
    <row r="62" spans="1:9" ht="31.5" x14ac:dyDescent="0.5">
      <c r="A62" s="4"/>
      <c r="B62" s="4"/>
      <c r="C62" s="4"/>
      <c r="D62" s="4"/>
      <c r="E62" s="4"/>
      <c r="F62" s="4"/>
      <c r="G62" s="4"/>
      <c r="H62" s="4"/>
      <c r="I62" s="4"/>
    </row>
    <row r="63" spans="1:9" ht="31.5" x14ac:dyDescent="0.5">
      <c r="A63" s="4"/>
      <c r="B63" s="4"/>
      <c r="C63" s="4"/>
      <c r="D63" s="4"/>
      <c r="E63" s="4"/>
      <c r="F63" s="4"/>
      <c r="G63" s="4"/>
      <c r="H63" s="4"/>
      <c r="I63" s="4"/>
    </row>
    <row r="64" spans="1:9" ht="31.5" x14ac:dyDescent="0.5">
      <c r="A64" s="4"/>
      <c r="B64" s="5"/>
      <c r="C64" s="5"/>
      <c r="D64" s="5"/>
      <c r="E64" s="5"/>
      <c r="F64" s="5"/>
      <c r="G64" s="4"/>
      <c r="H64" s="4"/>
      <c r="I64" s="4"/>
    </row>
    <row r="65" spans="1:9" s="6" customFormat="1" ht="61.5" x14ac:dyDescent="0.9">
      <c r="A65" s="14" t="s">
        <v>39</v>
      </c>
      <c r="B65" s="14"/>
      <c r="C65" s="14"/>
      <c r="D65" s="14"/>
      <c r="E65" s="14"/>
      <c r="F65" s="14"/>
      <c r="G65" s="14"/>
      <c r="H65" s="14"/>
      <c r="I65" s="14"/>
    </row>
    <row r="66" spans="1:9" s="6" customFormat="1" ht="61.5" x14ac:dyDescent="0.9">
      <c r="A66" s="13" t="s">
        <v>40</v>
      </c>
      <c r="B66" s="13"/>
      <c r="C66" s="13"/>
      <c r="D66" s="13"/>
      <c r="E66" s="13"/>
      <c r="F66" s="13"/>
      <c r="G66" s="13"/>
      <c r="H66" s="13"/>
      <c r="I66" s="13"/>
    </row>
  </sheetData>
  <mergeCells count="11">
    <mergeCell ref="A9:I9"/>
    <mergeCell ref="A12:I12"/>
    <mergeCell ref="A57:I57"/>
    <mergeCell ref="A66:I66"/>
    <mergeCell ref="A65:I65"/>
    <mergeCell ref="B16:E16"/>
    <mergeCell ref="F16:I16"/>
    <mergeCell ref="A10:I10"/>
    <mergeCell ref="A11:I11"/>
    <mergeCell ref="A13:I13"/>
    <mergeCell ref="A14:I14"/>
  </mergeCells>
  <phoneticPr fontId="11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Marzo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2021-02-21T16:06:59Z</cp:lastPrinted>
  <dcterms:created xsi:type="dcterms:W3CDTF">2020-11-11T18:12:27Z</dcterms:created>
  <dcterms:modified xsi:type="dcterms:W3CDTF">2022-01-25T18:55:17Z</dcterms:modified>
</cp:coreProperties>
</file>