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2018\New folder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421" i="5" l="1"/>
  <c r="AG422" i="5"/>
  <c r="AG423" i="5"/>
  <c r="AG424" i="5"/>
  <c r="AG425" i="5"/>
  <c r="AG426" i="5"/>
  <c r="AG427" i="5"/>
  <c r="AG428" i="5"/>
  <c r="AG429" i="5"/>
  <c r="AG430" i="5"/>
  <c r="AG431" i="5"/>
  <c r="AG432" i="5"/>
  <c r="AG433" i="5"/>
  <c r="AG434" i="5"/>
  <c r="AG435" i="5"/>
  <c r="AG436" i="5"/>
  <c r="AG437" i="5"/>
  <c r="AG438" i="5"/>
  <c r="AG439" i="5"/>
  <c r="AG440" i="5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AG457" i="5"/>
  <c r="AG420" i="5"/>
  <c r="AD421" i="5"/>
  <c r="AD422" i="5"/>
  <c r="AD423" i="5"/>
  <c r="AD424" i="5"/>
  <c r="AD425" i="5"/>
  <c r="AD426" i="5"/>
  <c r="AD427" i="5"/>
  <c r="AD428" i="5"/>
  <c r="AD429" i="5"/>
  <c r="AD430" i="5"/>
  <c r="AD431" i="5"/>
  <c r="AD432" i="5"/>
  <c r="AD433" i="5"/>
  <c r="AD434" i="5"/>
  <c r="AD435" i="5"/>
  <c r="AD436" i="5"/>
  <c r="AD437" i="5"/>
  <c r="AD438" i="5"/>
  <c r="AD439" i="5"/>
  <c r="AD440" i="5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AD453" i="5"/>
  <c r="AD454" i="5"/>
  <c r="AD455" i="5"/>
  <c r="AD456" i="5"/>
  <c r="AD457" i="5"/>
  <c r="AD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20" i="5"/>
  <c r="X421" i="5"/>
  <c r="X422" i="5"/>
  <c r="X423" i="5"/>
  <c r="X424" i="5"/>
  <c r="X458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57" i="5"/>
  <c r="X420" i="5"/>
  <c r="U421" i="5"/>
  <c r="U422" i="5"/>
  <c r="U423" i="5"/>
  <c r="U424" i="5"/>
  <c r="U458" i="5"/>
  <c r="U425" i="5"/>
  <c r="U426" i="5"/>
  <c r="U427" i="5"/>
  <c r="U428" i="5"/>
  <c r="U429" i="5"/>
  <c r="U430" i="5"/>
  <c r="U431" i="5"/>
  <c r="U432" i="5"/>
  <c r="U433" i="5"/>
  <c r="U434" i="5"/>
  <c r="U435" i="5"/>
  <c r="U436" i="5"/>
  <c r="U437" i="5"/>
  <c r="U438" i="5"/>
  <c r="U439" i="5"/>
  <c r="U440" i="5"/>
  <c r="U441" i="5"/>
  <c r="U442" i="5"/>
  <c r="U443" i="5"/>
  <c r="U444" i="5"/>
  <c r="U445" i="5"/>
  <c r="U446" i="5"/>
  <c r="U447" i="5"/>
  <c r="U448" i="5"/>
  <c r="U449" i="5"/>
  <c r="U450" i="5"/>
  <c r="U451" i="5"/>
  <c r="U452" i="5"/>
  <c r="U453" i="5"/>
  <c r="U454" i="5"/>
  <c r="U455" i="5"/>
  <c r="U456" i="5"/>
  <c r="U457" i="5"/>
  <c r="U420" i="5"/>
  <c r="R421" i="5"/>
  <c r="R422" i="5"/>
  <c r="R423" i="5"/>
  <c r="R424" i="5"/>
  <c r="R458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20" i="5"/>
  <c r="O421" i="5"/>
  <c r="O422" i="5"/>
  <c r="O423" i="5"/>
  <c r="O424" i="5"/>
  <c r="O458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20" i="5"/>
  <c r="L421" i="5"/>
  <c r="L422" i="5"/>
  <c r="L423" i="5"/>
  <c r="L424" i="5"/>
  <c r="L458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20" i="5"/>
  <c r="AG364" i="5"/>
  <c r="M402" i="1"/>
  <c r="AG365" i="5"/>
  <c r="M403" i="1"/>
  <c r="AG366" i="5"/>
  <c r="AG367" i="5"/>
  <c r="AG368" i="5"/>
  <c r="AG369" i="5"/>
  <c r="M407" i="1"/>
  <c r="AG370" i="5"/>
  <c r="M408" i="1"/>
  <c r="AG371" i="5"/>
  <c r="AG372" i="5"/>
  <c r="AG373" i="5"/>
  <c r="AG374" i="5"/>
  <c r="M412" i="1"/>
  <c r="AG375" i="5"/>
  <c r="AG376" i="5"/>
  <c r="AG377" i="5"/>
  <c r="AG378" i="5"/>
  <c r="M416" i="1"/>
  <c r="AG379" i="5"/>
  <c r="AG380" i="5"/>
  <c r="AG381" i="5"/>
  <c r="AG382" i="5"/>
  <c r="M420" i="1"/>
  <c r="AG383" i="5"/>
  <c r="AG384" i="5"/>
  <c r="AG385" i="5"/>
  <c r="AG386" i="5"/>
  <c r="M424" i="1"/>
  <c r="AG387" i="5"/>
  <c r="AG388" i="5"/>
  <c r="M426" i="1"/>
  <c r="AG389" i="5"/>
  <c r="AG390" i="5"/>
  <c r="AG391" i="5"/>
  <c r="AG392" i="5"/>
  <c r="AG393" i="5"/>
  <c r="AG394" i="5"/>
  <c r="M432" i="1"/>
  <c r="AG395" i="5"/>
  <c r="AG396" i="5"/>
  <c r="AG397" i="5"/>
  <c r="AG398" i="5"/>
  <c r="AG399" i="5"/>
  <c r="AG400" i="5"/>
  <c r="AG363" i="5"/>
  <c r="AD364" i="5"/>
  <c r="AD365" i="5"/>
  <c r="AD366" i="5"/>
  <c r="AD367" i="5"/>
  <c r="AD368" i="5"/>
  <c r="AD369" i="5"/>
  <c r="AD370" i="5"/>
  <c r="AD371" i="5"/>
  <c r="L409" i="1"/>
  <c r="AD372" i="5"/>
  <c r="AD373" i="5"/>
  <c r="L411" i="1"/>
  <c r="AD374" i="5"/>
  <c r="AD375" i="5"/>
  <c r="AD376" i="5"/>
  <c r="AD377" i="5"/>
  <c r="AD378" i="5"/>
  <c r="AD379" i="5"/>
  <c r="L417" i="1"/>
  <c r="AD380" i="5"/>
  <c r="AD381" i="5"/>
  <c r="L419" i="1"/>
  <c r="AD382" i="5"/>
  <c r="AD383" i="5"/>
  <c r="AD384" i="5"/>
  <c r="AD385" i="5"/>
  <c r="AD386" i="5"/>
  <c r="AD387" i="5"/>
  <c r="L425" i="1"/>
  <c r="AD388" i="5"/>
  <c r="AD389" i="5"/>
  <c r="L427" i="1"/>
  <c r="AD390" i="5"/>
  <c r="AD391" i="5"/>
  <c r="AD392" i="5"/>
  <c r="AD393" i="5"/>
  <c r="AD394" i="5"/>
  <c r="AD395" i="5"/>
  <c r="L433" i="1"/>
  <c r="AD396" i="5"/>
  <c r="AD397" i="5"/>
  <c r="L435" i="1"/>
  <c r="AD398" i="5"/>
  <c r="AD399" i="5"/>
  <c r="AD400" i="5"/>
  <c r="AD363" i="5"/>
  <c r="AA364" i="5"/>
  <c r="K402" i="1"/>
  <c r="AA365" i="5"/>
  <c r="AA366" i="5"/>
  <c r="AA367" i="5"/>
  <c r="K405" i="1"/>
  <c r="AA368" i="5"/>
  <c r="K406" i="1"/>
  <c r="AA369" i="5"/>
  <c r="K407" i="1"/>
  <c r="AA370" i="5"/>
  <c r="AA371" i="5"/>
  <c r="AA372" i="5"/>
  <c r="K410" i="1"/>
  <c r="AA373" i="5"/>
  <c r="K411" i="1"/>
  <c r="AA374" i="5"/>
  <c r="K412" i="1"/>
  <c r="AA375" i="5"/>
  <c r="AA376" i="5"/>
  <c r="K414" i="1"/>
  <c r="AA377" i="5"/>
  <c r="AA378" i="5"/>
  <c r="AA379" i="5"/>
  <c r="K417" i="1"/>
  <c r="AA380" i="5"/>
  <c r="K418" i="1"/>
  <c r="AA381" i="5"/>
  <c r="AA382" i="5"/>
  <c r="AA383" i="5"/>
  <c r="AA384" i="5"/>
  <c r="K422" i="1"/>
  <c r="AA385" i="5"/>
  <c r="AA386" i="5"/>
  <c r="AA387" i="5"/>
  <c r="AA388" i="5"/>
  <c r="K426" i="1"/>
  <c r="AA389" i="5"/>
  <c r="AA390" i="5"/>
  <c r="AA391" i="5"/>
  <c r="AA392" i="5"/>
  <c r="K430" i="1"/>
  <c r="AA393" i="5"/>
  <c r="AA394" i="5"/>
  <c r="AA395" i="5"/>
  <c r="AA396" i="5"/>
  <c r="K434" i="1"/>
  <c r="AA397" i="5"/>
  <c r="AA398" i="5"/>
  <c r="AA399" i="5"/>
  <c r="AA400" i="5"/>
  <c r="K438" i="1"/>
  <c r="AA363" i="5"/>
  <c r="K401" i="1"/>
  <c r="X364" i="5"/>
  <c r="J402" i="1"/>
  <c r="X365" i="5"/>
  <c r="J403" i="1"/>
  <c r="X366" i="5"/>
  <c r="X367" i="5"/>
  <c r="J405" i="1"/>
  <c r="X368" i="5"/>
  <c r="X369" i="5"/>
  <c r="J407" i="1"/>
  <c r="X370" i="5"/>
  <c r="X371" i="5"/>
  <c r="J409" i="1"/>
  <c r="X372" i="5"/>
  <c r="X373" i="5"/>
  <c r="J411" i="1"/>
  <c r="X374" i="5"/>
  <c r="X375" i="5"/>
  <c r="J413" i="1"/>
  <c r="X376" i="5"/>
  <c r="X377" i="5"/>
  <c r="J415" i="1"/>
  <c r="X378" i="5"/>
  <c r="X379" i="5"/>
  <c r="J417" i="1"/>
  <c r="X380" i="5"/>
  <c r="X381" i="5"/>
  <c r="J419" i="1"/>
  <c r="X382" i="5"/>
  <c r="X383" i="5"/>
  <c r="J421" i="1"/>
  <c r="X384" i="5"/>
  <c r="X385" i="5"/>
  <c r="J423" i="1"/>
  <c r="X386" i="5"/>
  <c r="X387" i="5"/>
  <c r="J425" i="1"/>
  <c r="X388" i="5"/>
  <c r="X389" i="5"/>
  <c r="J427" i="1"/>
  <c r="X390" i="5"/>
  <c r="X391" i="5"/>
  <c r="J429" i="1"/>
  <c r="X392" i="5"/>
  <c r="X393" i="5"/>
  <c r="J431" i="1"/>
  <c r="X394" i="5"/>
  <c r="J432" i="1"/>
  <c r="X395" i="5"/>
  <c r="J433" i="1"/>
  <c r="X396" i="5"/>
  <c r="X397" i="5"/>
  <c r="J435" i="1"/>
  <c r="X398" i="5"/>
  <c r="X399" i="5"/>
  <c r="J437" i="1"/>
  <c r="X400" i="5"/>
  <c r="X363" i="5"/>
  <c r="J401" i="1"/>
  <c r="U364" i="5"/>
  <c r="I402" i="1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I421" i="1"/>
  <c r="U384" i="5"/>
  <c r="I422" i="1"/>
  <c r="U385" i="5"/>
  <c r="U386" i="5"/>
  <c r="U387" i="5"/>
  <c r="U388" i="5"/>
  <c r="I426" i="1"/>
  <c r="U389" i="5"/>
  <c r="U390" i="5"/>
  <c r="I428" i="1"/>
  <c r="U391" i="5"/>
  <c r="U392" i="5"/>
  <c r="U393" i="5"/>
  <c r="U394" i="5"/>
  <c r="U395" i="5"/>
  <c r="U396" i="5"/>
  <c r="U397" i="5"/>
  <c r="U398" i="5"/>
  <c r="U399" i="5"/>
  <c r="U400" i="5"/>
  <c r="U363" i="5"/>
  <c r="R364" i="5"/>
  <c r="H402" i="1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H416" i="1"/>
  <c r="R379" i="5"/>
  <c r="R380" i="5"/>
  <c r="R381" i="5"/>
  <c r="R382" i="5"/>
  <c r="R383" i="5"/>
  <c r="R384" i="5"/>
  <c r="H422" i="1"/>
  <c r="R385" i="5"/>
  <c r="R386" i="5"/>
  <c r="R387" i="5"/>
  <c r="R388" i="5"/>
  <c r="H426" i="1"/>
  <c r="R389" i="5"/>
  <c r="R390" i="5"/>
  <c r="R391" i="5"/>
  <c r="R392" i="5"/>
  <c r="R393" i="5"/>
  <c r="R394" i="5"/>
  <c r="R395" i="5"/>
  <c r="R396" i="5"/>
  <c r="R397" i="5"/>
  <c r="R398" i="5"/>
  <c r="R399" i="5"/>
  <c r="R400" i="5"/>
  <c r="R363" i="5"/>
  <c r="H401" i="1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G417" i="1"/>
  <c r="O380" i="5"/>
  <c r="O381" i="5"/>
  <c r="O382" i="5"/>
  <c r="O383" i="5"/>
  <c r="G421" i="1"/>
  <c r="O384" i="5"/>
  <c r="O385" i="5"/>
  <c r="O386" i="5"/>
  <c r="O387" i="5"/>
  <c r="O388" i="5"/>
  <c r="G426" i="1"/>
  <c r="O389" i="5"/>
  <c r="O390" i="5"/>
  <c r="O391" i="5"/>
  <c r="O392" i="5"/>
  <c r="O393" i="5"/>
  <c r="O394" i="5"/>
  <c r="O395" i="5"/>
  <c r="O396" i="5"/>
  <c r="O397" i="5"/>
  <c r="O398" i="5"/>
  <c r="O399" i="5"/>
  <c r="O400" i="5"/>
  <c r="O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F422" i="1"/>
  <c r="L385" i="5"/>
  <c r="L386" i="5"/>
  <c r="L387" i="5"/>
  <c r="L388" i="5"/>
  <c r="L389" i="5"/>
  <c r="F427" i="1"/>
  <c r="L390" i="5"/>
  <c r="L391" i="5"/>
  <c r="L392" i="5"/>
  <c r="L393" i="5"/>
  <c r="L394" i="5"/>
  <c r="L395" i="5"/>
  <c r="L396" i="5"/>
  <c r="L397" i="5"/>
  <c r="L398" i="5"/>
  <c r="L399" i="5"/>
  <c r="L400" i="5"/>
  <c r="L363" i="5"/>
  <c r="I364" i="5"/>
  <c r="E402" i="1"/>
  <c r="I365" i="5"/>
  <c r="E403" i="1"/>
  <c r="I366" i="5"/>
  <c r="I367" i="5"/>
  <c r="I368" i="5"/>
  <c r="I369" i="5"/>
  <c r="I370" i="5"/>
  <c r="I371" i="5"/>
  <c r="I372" i="5"/>
  <c r="I373" i="5"/>
  <c r="E411" i="1"/>
  <c r="I374" i="5"/>
  <c r="I375" i="5"/>
  <c r="I376" i="5"/>
  <c r="I377" i="5"/>
  <c r="E415" i="1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E438" i="1"/>
  <c r="I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363" i="5"/>
  <c r="AG246" i="5"/>
  <c r="AG247" i="5"/>
  <c r="AG248" i="5"/>
  <c r="AG249" i="5"/>
  <c r="AG250" i="5"/>
  <c r="AG251" i="5"/>
  <c r="AG252" i="5"/>
  <c r="M277" i="1"/>
  <c r="AG253" i="5"/>
  <c r="AG254" i="5"/>
  <c r="AG255" i="5"/>
  <c r="AG256" i="5"/>
  <c r="M281" i="1"/>
  <c r="AG257" i="5"/>
  <c r="AG258" i="5"/>
  <c r="M283" i="1"/>
  <c r="AG259" i="5"/>
  <c r="AG260" i="5"/>
  <c r="AG261" i="5"/>
  <c r="AG262" i="5"/>
  <c r="AG263" i="5"/>
  <c r="AG264" i="5"/>
  <c r="AG265" i="5"/>
  <c r="AG266" i="5"/>
  <c r="AG267" i="5"/>
  <c r="AG268" i="5"/>
  <c r="M293" i="1"/>
  <c r="AG269" i="5"/>
  <c r="AG270" i="5"/>
  <c r="M295" i="1"/>
  <c r="AG271" i="5"/>
  <c r="AG272" i="5"/>
  <c r="M297" i="1"/>
  <c r="AG273" i="5"/>
  <c r="AG274" i="5"/>
  <c r="M299" i="1"/>
  <c r="AG275" i="5"/>
  <c r="AG276" i="5"/>
  <c r="M301" i="1"/>
  <c r="AG277" i="5"/>
  <c r="AG278" i="5"/>
  <c r="M303" i="1"/>
  <c r="AG279" i="5"/>
  <c r="AG280" i="5"/>
  <c r="AG281" i="5"/>
  <c r="AG282" i="5"/>
  <c r="M307" i="1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D283" i="5"/>
  <c r="AA246" i="5"/>
  <c r="AA247" i="5"/>
  <c r="AA248" i="5"/>
  <c r="AA249" i="5"/>
  <c r="AA250" i="5"/>
  <c r="K275" i="1"/>
  <c r="AA251" i="5"/>
  <c r="AA252" i="5"/>
  <c r="K277" i="1"/>
  <c r="AA253" i="5"/>
  <c r="AA254" i="5"/>
  <c r="K279" i="1"/>
  <c r="AA255" i="5"/>
  <c r="AA256" i="5"/>
  <c r="AA257" i="5"/>
  <c r="AA258" i="5"/>
  <c r="K283" i="1"/>
  <c r="AA259" i="5"/>
  <c r="AA260" i="5"/>
  <c r="AA261" i="5"/>
  <c r="AA262" i="5"/>
  <c r="AA263" i="5"/>
  <c r="AA264" i="5"/>
  <c r="AA265" i="5"/>
  <c r="AA266" i="5"/>
  <c r="K291" i="1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K303" i="1"/>
  <c r="AA279" i="5"/>
  <c r="AA280" i="5"/>
  <c r="K305" i="1"/>
  <c r="AA281" i="5"/>
  <c r="AA282" i="5"/>
  <c r="K307" i="1"/>
  <c r="AA245" i="5"/>
  <c r="X246" i="5"/>
  <c r="J271" i="1"/>
  <c r="X247" i="5"/>
  <c r="X248" i="5"/>
  <c r="J273" i="1"/>
  <c r="X249" i="5"/>
  <c r="X250" i="5"/>
  <c r="X251" i="5"/>
  <c r="X252" i="5"/>
  <c r="X253" i="5"/>
  <c r="X254" i="5"/>
  <c r="J279" i="1"/>
  <c r="X255" i="5"/>
  <c r="X256" i="5"/>
  <c r="J281" i="1"/>
  <c r="X257" i="5"/>
  <c r="X258" i="5"/>
  <c r="J283" i="1"/>
  <c r="X259" i="5"/>
  <c r="X260" i="5"/>
  <c r="X261" i="5"/>
  <c r="X262" i="5"/>
  <c r="X263" i="5"/>
  <c r="X264" i="5"/>
  <c r="J289" i="1"/>
  <c r="X265" i="5"/>
  <c r="X266" i="5"/>
  <c r="J291" i="1"/>
  <c r="X267" i="5"/>
  <c r="X268" i="5"/>
  <c r="X269" i="5"/>
  <c r="X270" i="5"/>
  <c r="X271" i="5"/>
  <c r="X272" i="5"/>
  <c r="X273" i="5"/>
  <c r="X274" i="5"/>
  <c r="X275" i="5"/>
  <c r="X276" i="5"/>
  <c r="J301" i="1"/>
  <c r="X277" i="5"/>
  <c r="X278" i="5"/>
  <c r="X279" i="5"/>
  <c r="X280" i="5"/>
  <c r="X281" i="5"/>
  <c r="X282" i="5"/>
  <c r="X245" i="5"/>
  <c r="U246" i="5"/>
  <c r="U247" i="5"/>
  <c r="U248" i="5"/>
  <c r="I273" i="1"/>
  <c r="U249" i="5"/>
  <c r="U250" i="5"/>
  <c r="U251" i="5"/>
  <c r="U252" i="5"/>
  <c r="I277" i="1"/>
  <c r="U253" i="5"/>
  <c r="U254" i="5"/>
  <c r="U255" i="5"/>
  <c r="U256" i="5"/>
  <c r="U257" i="5"/>
  <c r="U258" i="5"/>
  <c r="I283" i="1"/>
  <c r="U259" i="5"/>
  <c r="U260" i="5"/>
  <c r="U261" i="5"/>
  <c r="U262" i="5"/>
  <c r="I287" i="1"/>
  <c r="U263" i="5"/>
  <c r="U264" i="5"/>
  <c r="U265" i="5"/>
  <c r="U266" i="5"/>
  <c r="I291" i="1"/>
  <c r="U267" i="5"/>
  <c r="U268" i="5"/>
  <c r="U269" i="5"/>
  <c r="U270" i="5"/>
  <c r="U271" i="5"/>
  <c r="U272" i="5"/>
  <c r="U273" i="5"/>
  <c r="U274" i="5"/>
  <c r="I299" i="1"/>
  <c r="U275" i="5"/>
  <c r="U276" i="5"/>
  <c r="I301" i="1"/>
  <c r="U277" i="5"/>
  <c r="U278" i="5"/>
  <c r="U279" i="5"/>
  <c r="U280" i="5"/>
  <c r="U281" i="5"/>
  <c r="U282" i="5"/>
  <c r="U245" i="5"/>
  <c r="R246" i="5"/>
  <c r="R247" i="5"/>
  <c r="R248" i="5"/>
  <c r="R249" i="5"/>
  <c r="R250" i="5"/>
  <c r="R251" i="5"/>
  <c r="H276" i="1"/>
  <c r="R252" i="5"/>
  <c r="R253" i="5"/>
  <c r="R254" i="5"/>
  <c r="R255" i="5"/>
  <c r="H280" i="1"/>
  <c r="R256" i="5"/>
  <c r="R257" i="5"/>
  <c r="H282" i="1"/>
  <c r="R258" i="5"/>
  <c r="R259" i="5"/>
  <c r="R260" i="5"/>
  <c r="R261" i="5"/>
  <c r="R262" i="5"/>
  <c r="R263" i="5"/>
  <c r="H288" i="1"/>
  <c r="R264" i="5"/>
  <c r="R265" i="5"/>
  <c r="H290" i="1"/>
  <c r="R266" i="5"/>
  <c r="R267" i="5"/>
  <c r="R268" i="5"/>
  <c r="R269" i="5"/>
  <c r="R270" i="5"/>
  <c r="R271" i="5"/>
  <c r="H296" i="1"/>
  <c r="R272" i="5"/>
  <c r="R273" i="5"/>
  <c r="R274" i="5"/>
  <c r="R275" i="5"/>
  <c r="H300" i="1"/>
  <c r="R276" i="5"/>
  <c r="R277" i="5"/>
  <c r="R278" i="5"/>
  <c r="R279" i="5"/>
  <c r="R280" i="5"/>
  <c r="R281" i="5"/>
  <c r="H306" i="1"/>
  <c r="R282" i="5"/>
  <c r="R245" i="5"/>
  <c r="R283" i="5"/>
  <c r="O246" i="5"/>
  <c r="O247" i="5"/>
  <c r="O248" i="5"/>
  <c r="O249" i="5"/>
  <c r="G274" i="1"/>
  <c r="O250" i="5"/>
  <c r="O251" i="5"/>
  <c r="G276" i="1"/>
  <c r="O252" i="5"/>
  <c r="O253" i="5"/>
  <c r="G278" i="1"/>
  <c r="O254" i="5"/>
  <c r="O255" i="5"/>
  <c r="O256" i="5"/>
  <c r="O257" i="5"/>
  <c r="G282" i="1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G296" i="1"/>
  <c r="O272" i="5"/>
  <c r="O273" i="5"/>
  <c r="G298" i="1"/>
  <c r="O274" i="5"/>
  <c r="O275" i="5"/>
  <c r="G300" i="1"/>
  <c r="O276" i="5"/>
  <c r="O277" i="5"/>
  <c r="O278" i="5"/>
  <c r="O279" i="5"/>
  <c r="G304" i="1"/>
  <c r="O280" i="5"/>
  <c r="O281" i="5"/>
  <c r="O282" i="5"/>
  <c r="O245" i="5"/>
  <c r="G270" i="1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E274" i="1"/>
  <c r="I250" i="5"/>
  <c r="I251" i="5"/>
  <c r="E276" i="1"/>
  <c r="I252" i="5"/>
  <c r="I253" i="5"/>
  <c r="I254" i="5"/>
  <c r="I255" i="5"/>
  <c r="E280" i="1"/>
  <c r="I256" i="5"/>
  <c r="I257" i="5"/>
  <c r="E282" i="1"/>
  <c r="I258" i="5"/>
  <c r="I259" i="5"/>
  <c r="E284" i="1"/>
  <c r="I260" i="5"/>
  <c r="I261" i="5"/>
  <c r="E286" i="1"/>
  <c r="I262" i="5"/>
  <c r="I263" i="5"/>
  <c r="E288" i="1"/>
  <c r="I264" i="5"/>
  <c r="I265" i="5"/>
  <c r="I266" i="5"/>
  <c r="I267" i="5"/>
  <c r="E292" i="1"/>
  <c r="I268" i="5"/>
  <c r="I269" i="5"/>
  <c r="I270" i="5"/>
  <c r="I271" i="5"/>
  <c r="I272" i="5"/>
  <c r="I273" i="5"/>
  <c r="I274" i="5"/>
  <c r="I275" i="5"/>
  <c r="E300" i="1"/>
  <c r="I276" i="5"/>
  <c r="I277" i="5"/>
  <c r="I278" i="5"/>
  <c r="I279" i="5"/>
  <c r="E304" i="1"/>
  <c r="I280" i="5"/>
  <c r="I281" i="5"/>
  <c r="I282" i="5"/>
  <c r="I245" i="5"/>
  <c r="F246" i="5"/>
  <c r="F247" i="5"/>
  <c r="F248" i="5"/>
  <c r="F249" i="5"/>
  <c r="F250" i="5"/>
  <c r="F251" i="5"/>
  <c r="F252" i="5"/>
  <c r="F253" i="5"/>
  <c r="D278" i="1"/>
  <c r="F254" i="5"/>
  <c r="F255" i="5"/>
  <c r="F256" i="5"/>
  <c r="F257" i="5"/>
  <c r="F258" i="5"/>
  <c r="F259" i="5"/>
  <c r="F260" i="5"/>
  <c r="F261" i="5"/>
  <c r="F262" i="5"/>
  <c r="F263" i="5"/>
  <c r="D288" i="1"/>
  <c r="F264" i="5"/>
  <c r="F265" i="5"/>
  <c r="F266" i="5"/>
  <c r="F267" i="5"/>
  <c r="D292" i="1"/>
  <c r="F268" i="5"/>
  <c r="F269" i="5"/>
  <c r="D294" i="1"/>
  <c r="F270" i="5"/>
  <c r="F271" i="5"/>
  <c r="F272" i="5"/>
  <c r="F273" i="5"/>
  <c r="D298" i="1"/>
  <c r="F274" i="5"/>
  <c r="F275" i="5"/>
  <c r="D300" i="1"/>
  <c r="F276" i="5"/>
  <c r="F277" i="5"/>
  <c r="D302" i="1"/>
  <c r="F278" i="5"/>
  <c r="F279" i="5"/>
  <c r="F280" i="5"/>
  <c r="F281" i="5"/>
  <c r="D306" i="1"/>
  <c r="F282" i="5"/>
  <c r="F245" i="5"/>
  <c r="B310" i="5"/>
  <c r="AG304" i="5"/>
  <c r="AG305" i="5"/>
  <c r="AG306" i="5"/>
  <c r="M339" i="1"/>
  <c r="AG307" i="5"/>
  <c r="AG308" i="5"/>
  <c r="M341" i="1"/>
  <c r="AG309" i="5"/>
  <c r="AG310" i="5"/>
  <c r="AG311" i="5"/>
  <c r="AG312" i="5"/>
  <c r="M345" i="1"/>
  <c r="AG313" i="5"/>
  <c r="AG314" i="5"/>
  <c r="AG315" i="5"/>
  <c r="AG316" i="5"/>
  <c r="AG317" i="5"/>
  <c r="AG318" i="5"/>
  <c r="AG319" i="5"/>
  <c r="AG320" i="5"/>
  <c r="M353" i="1"/>
  <c r="AG321" i="5"/>
  <c r="AG322" i="5"/>
  <c r="M355" i="1"/>
  <c r="AG323" i="5"/>
  <c r="AG324" i="5"/>
  <c r="M357" i="1"/>
  <c r="AG325" i="5"/>
  <c r="AG326" i="5"/>
  <c r="M359" i="1"/>
  <c r="AG327" i="5"/>
  <c r="AG328" i="5"/>
  <c r="M361" i="1"/>
  <c r="AG329" i="5"/>
  <c r="AG330" i="5"/>
  <c r="M363" i="1"/>
  <c r="AG331" i="5"/>
  <c r="AG332" i="5"/>
  <c r="AG333" i="5"/>
  <c r="AG334" i="5"/>
  <c r="AG335" i="5"/>
  <c r="AG336" i="5"/>
  <c r="AG337" i="5"/>
  <c r="AG338" i="5"/>
  <c r="AG339" i="5"/>
  <c r="AG340" i="5"/>
  <c r="M373" i="1"/>
  <c r="AG303" i="5"/>
  <c r="AD304" i="5"/>
  <c r="AD305" i="5"/>
  <c r="L338" i="1"/>
  <c r="AD306" i="5"/>
  <c r="AD307" i="5"/>
  <c r="AD308" i="5"/>
  <c r="AD309" i="5"/>
  <c r="L342" i="1"/>
  <c r="AD310" i="5"/>
  <c r="AD311" i="5"/>
  <c r="L344" i="1"/>
  <c r="AD312" i="5"/>
  <c r="AD313" i="5"/>
  <c r="L346" i="1"/>
  <c r="AD314" i="5"/>
  <c r="AD315" i="5"/>
  <c r="AD316" i="5"/>
  <c r="AD317" i="5"/>
  <c r="AD318" i="5"/>
  <c r="AD319" i="5"/>
  <c r="AD320" i="5"/>
  <c r="AD321" i="5"/>
  <c r="L354" i="1"/>
  <c r="AD322" i="5"/>
  <c r="AD323" i="5"/>
  <c r="L356" i="1"/>
  <c r="AD324" i="5"/>
  <c r="AD325" i="5"/>
  <c r="L358" i="1"/>
  <c r="AD326" i="5"/>
  <c r="AD327" i="5"/>
  <c r="AD328" i="5"/>
  <c r="AD329" i="5"/>
  <c r="L362" i="1"/>
  <c r="AD330" i="5"/>
  <c r="AD331" i="5"/>
  <c r="AD332" i="5"/>
  <c r="AD333" i="5"/>
  <c r="AD334" i="5"/>
  <c r="AD335" i="5"/>
  <c r="AD336" i="5"/>
  <c r="AD337" i="5"/>
  <c r="AD338" i="5"/>
  <c r="AD339" i="5"/>
  <c r="L372" i="1"/>
  <c r="AD340" i="5"/>
  <c r="AD303" i="5"/>
  <c r="L336" i="1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K351" i="1"/>
  <c r="AA319" i="5"/>
  <c r="AA320" i="5"/>
  <c r="K353" i="1"/>
  <c r="AA321" i="5"/>
  <c r="AA322" i="5"/>
  <c r="K355" i="1"/>
  <c r="AA323" i="5"/>
  <c r="AA324" i="5"/>
  <c r="K357" i="1"/>
  <c r="AA325" i="5"/>
  <c r="AA326" i="5"/>
  <c r="AA327" i="5"/>
  <c r="AA328" i="5"/>
  <c r="K361" i="1"/>
  <c r="AA329" i="5"/>
  <c r="AA330" i="5"/>
  <c r="K363" i="1"/>
  <c r="AA331" i="5"/>
  <c r="AA332" i="5"/>
  <c r="AA333" i="5"/>
  <c r="AA334" i="5"/>
  <c r="AA335" i="5"/>
  <c r="AA336" i="5"/>
  <c r="AA337" i="5"/>
  <c r="AA338" i="5"/>
  <c r="AA339" i="5"/>
  <c r="AA340" i="5"/>
  <c r="AA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J349" i="1"/>
  <c r="X317" i="5"/>
  <c r="X318" i="5"/>
  <c r="X319" i="5"/>
  <c r="X320" i="5"/>
  <c r="X321" i="5"/>
  <c r="X322" i="5"/>
  <c r="X323" i="5"/>
  <c r="X324" i="5"/>
  <c r="J357" i="1"/>
  <c r="X325" i="5"/>
  <c r="X326" i="5"/>
  <c r="J359" i="1"/>
  <c r="X327" i="5"/>
  <c r="X328" i="5"/>
  <c r="X329" i="5"/>
  <c r="X330" i="5"/>
  <c r="J363" i="1"/>
  <c r="X331" i="5"/>
  <c r="X332" i="5"/>
  <c r="X333" i="5"/>
  <c r="X334" i="5"/>
  <c r="X335" i="5"/>
  <c r="X336" i="5"/>
  <c r="X337" i="5"/>
  <c r="X338" i="5"/>
  <c r="X339" i="5"/>
  <c r="X340" i="5"/>
  <c r="J373" i="1"/>
  <c r="X303" i="5"/>
  <c r="U304" i="5"/>
  <c r="U305" i="5"/>
  <c r="U306" i="5"/>
  <c r="U307" i="5"/>
  <c r="U308" i="5"/>
  <c r="U309" i="5"/>
  <c r="U310" i="5"/>
  <c r="U311" i="5"/>
  <c r="U312" i="5"/>
  <c r="U313" i="5"/>
  <c r="U314" i="5"/>
  <c r="I347" i="1"/>
  <c r="U315" i="5"/>
  <c r="U316" i="5"/>
  <c r="I349" i="1"/>
  <c r="U317" i="5"/>
  <c r="U318" i="5"/>
  <c r="U319" i="5"/>
  <c r="U320" i="5"/>
  <c r="U321" i="5"/>
  <c r="U322" i="5"/>
  <c r="I355" i="1"/>
  <c r="U323" i="5"/>
  <c r="U324" i="5"/>
  <c r="U325" i="5"/>
  <c r="U326" i="5"/>
  <c r="I359" i="1"/>
  <c r="U327" i="5"/>
  <c r="U328" i="5"/>
  <c r="I361" i="1"/>
  <c r="U329" i="5"/>
  <c r="U330" i="5"/>
  <c r="I363" i="1"/>
  <c r="U331" i="5"/>
  <c r="U332" i="5"/>
  <c r="U333" i="5"/>
  <c r="U334" i="5"/>
  <c r="U335" i="5"/>
  <c r="U336" i="5"/>
  <c r="U337" i="5"/>
  <c r="U338" i="5"/>
  <c r="I371" i="1"/>
  <c r="U339" i="5"/>
  <c r="U340" i="5"/>
  <c r="U303" i="5"/>
  <c r="R304" i="5"/>
  <c r="R305" i="5"/>
  <c r="H338" i="1"/>
  <c r="R306" i="5"/>
  <c r="R307" i="5"/>
  <c r="H340" i="1"/>
  <c r="R308" i="5"/>
  <c r="R309" i="5"/>
  <c r="R310" i="5"/>
  <c r="R311" i="5"/>
  <c r="R312" i="5"/>
  <c r="R313" i="5"/>
  <c r="R314" i="5"/>
  <c r="R315" i="5"/>
  <c r="R316" i="5"/>
  <c r="R317" i="5"/>
  <c r="H350" i="1"/>
  <c r="R318" i="5"/>
  <c r="R319" i="5"/>
  <c r="R320" i="5"/>
  <c r="R321" i="5"/>
  <c r="R322" i="5"/>
  <c r="R323" i="5"/>
  <c r="H356" i="1"/>
  <c r="R324" i="5"/>
  <c r="R325" i="5"/>
  <c r="H358" i="1"/>
  <c r="R326" i="5"/>
  <c r="R327" i="5"/>
  <c r="H360" i="1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03" i="5"/>
  <c r="O304" i="5"/>
  <c r="G337" i="1"/>
  <c r="O305" i="5"/>
  <c r="O306" i="5"/>
  <c r="G339" i="1"/>
  <c r="O307" i="5"/>
  <c r="O308" i="5"/>
  <c r="O309" i="5"/>
  <c r="O310" i="5"/>
  <c r="O311" i="5"/>
  <c r="O312" i="5"/>
  <c r="G345" i="1"/>
  <c r="O313" i="5"/>
  <c r="O314" i="5"/>
  <c r="O315" i="5"/>
  <c r="O316" i="5"/>
  <c r="O317" i="5"/>
  <c r="O318" i="5"/>
  <c r="O319" i="5"/>
  <c r="O320" i="5"/>
  <c r="G353" i="1"/>
  <c r="O321" i="5"/>
  <c r="O322" i="5"/>
  <c r="G355" i="1"/>
  <c r="O323" i="5"/>
  <c r="O324" i="5"/>
  <c r="O325" i="5"/>
  <c r="O326" i="5"/>
  <c r="G359" i="1"/>
  <c r="O327" i="5"/>
  <c r="O328" i="5"/>
  <c r="O329" i="5"/>
  <c r="O330" i="5"/>
  <c r="G363" i="1"/>
  <c r="O331" i="5"/>
  <c r="O332" i="5"/>
  <c r="O333" i="5"/>
  <c r="O334" i="5"/>
  <c r="O335" i="5"/>
  <c r="O336" i="5"/>
  <c r="G369" i="1"/>
  <c r="O337" i="5"/>
  <c r="O338" i="5"/>
  <c r="G371" i="1"/>
  <c r="O339" i="5"/>
  <c r="O340" i="5"/>
  <c r="O303" i="5"/>
  <c r="L304" i="5"/>
  <c r="L305" i="5"/>
  <c r="L306" i="5"/>
  <c r="L307" i="5"/>
  <c r="L308" i="5"/>
  <c r="L309" i="5"/>
  <c r="L310" i="5"/>
  <c r="F343" i="1"/>
  <c r="L311" i="5"/>
  <c r="L312" i="5"/>
  <c r="F345" i="1"/>
  <c r="L313" i="5"/>
  <c r="L314" i="5"/>
  <c r="L315" i="5"/>
  <c r="L316" i="5"/>
  <c r="F349" i="1"/>
  <c r="L317" i="5"/>
  <c r="L318" i="5"/>
  <c r="F351" i="1"/>
  <c r="L319" i="5"/>
  <c r="L320" i="5"/>
  <c r="L321" i="5"/>
  <c r="L322" i="5"/>
  <c r="F355" i="1"/>
  <c r="L323" i="5"/>
  <c r="L324" i="5"/>
  <c r="F357" i="1"/>
  <c r="L325" i="5"/>
  <c r="L326" i="5"/>
  <c r="F359" i="1"/>
  <c r="L327" i="5"/>
  <c r="L328" i="5"/>
  <c r="F361" i="1"/>
  <c r="L329" i="5"/>
  <c r="L330" i="5"/>
  <c r="F363" i="1"/>
  <c r="L331" i="5"/>
  <c r="L332" i="5"/>
  <c r="L333" i="5"/>
  <c r="L334" i="5"/>
  <c r="F367" i="1"/>
  <c r="L335" i="5"/>
  <c r="L336" i="5"/>
  <c r="L337" i="5"/>
  <c r="L338" i="5"/>
  <c r="F371" i="1"/>
  <c r="L339" i="5"/>
  <c r="L340" i="5"/>
  <c r="F373" i="1"/>
  <c r="L303" i="5"/>
  <c r="L341" i="5"/>
  <c r="I304" i="5"/>
  <c r="I305" i="5"/>
  <c r="I306" i="5"/>
  <c r="I307" i="5"/>
  <c r="I308" i="5"/>
  <c r="I309" i="5"/>
  <c r="I310" i="5"/>
  <c r="I311" i="5"/>
  <c r="E344" i="1"/>
  <c r="I312" i="5"/>
  <c r="I313" i="5"/>
  <c r="I314" i="5"/>
  <c r="I315" i="5"/>
  <c r="E348" i="1"/>
  <c r="I316" i="5"/>
  <c r="I317" i="5"/>
  <c r="E350" i="1"/>
  <c r="I318" i="5"/>
  <c r="I319" i="5"/>
  <c r="I320" i="5"/>
  <c r="I321" i="5"/>
  <c r="E354" i="1"/>
  <c r="I322" i="5"/>
  <c r="I323" i="5"/>
  <c r="I324" i="5"/>
  <c r="I325" i="5"/>
  <c r="E358" i="1"/>
  <c r="I326" i="5"/>
  <c r="I327" i="5"/>
  <c r="E360" i="1"/>
  <c r="I328" i="5"/>
  <c r="I329" i="5"/>
  <c r="I330" i="5"/>
  <c r="I331" i="5"/>
  <c r="I332" i="5"/>
  <c r="I333" i="5"/>
  <c r="E366" i="1"/>
  <c r="I334" i="5"/>
  <c r="I335" i="5"/>
  <c r="E368" i="1"/>
  <c r="I336" i="5"/>
  <c r="I337" i="5"/>
  <c r="I338" i="5"/>
  <c r="I339" i="5"/>
  <c r="I340" i="5"/>
  <c r="I303" i="5"/>
  <c r="F304" i="5"/>
  <c r="F305" i="5"/>
  <c r="F306" i="5"/>
  <c r="F307" i="5"/>
  <c r="F308" i="5"/>
  <c r="F309" i="5"/>
  <c r="F310" i="5"/>
  <c r="F311" i="5"/>
  <c r="D344" i="1"/>
  <c r="F312" i="5"/>
  <c r="F313" i="5"/>
  <c r="F314" i="5"/>
  <c r="F315" i="5"/>
  <c r="F316" i="5"/>
  <c r="F317" i="5"/>
  <c r="D350" i="1"/>
  <c r="F318" i="5"/>
  <c r="F319" i="5"/>
  <c r="D352" i="1"/>
  <c r="F320" i="5"/>
  <c r="F321" i="5"/>
  <c r="F322" i="5"/>
  <c r="F323" i="5"/>
  <c r="D356" i="1"/>
  <c r="F324" i="5"/>
  <c r="F325" i="5"/>
  <c r="D358" i="1"/>
  <c r="F326" i="5"/>
  <c r="F327" i="5"/>
  <c r="D360" i="1"/>
  <c r="F328" i="5"/>
  <c r="F329" i="5"/>
  <c r="D362" i="1"/>
  <c r="F330" i="5"/>
  <c r="F331" i="5"/>
  <c r="D364" i="1"/>
  <c r="F332" i="5"/>
  <c r="F333" i="5"/>
  <c r="F334" i="5"/>
  <c r="F335" i="5"/>
  <c r="D368" i="1"/>
  <c r="F336" i="5"/>
  <c r="F337" i="5"/>
  <c r="D370" i="1"/>
  <c r="F338" i="5"/>
  <c r="F339" i="5"/>
  <c r="F340" i="5"/>
  <c r="F303" i="5"/>
  <c r="Y262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186" i="5"/>
  <c r="AD187" i="5"/>
  <c r="L205" i="1"/>
  <c r="AD188" i="5"/>
  <c r="AD189" i="5"/>
  <c r="AD190" i="5"/>
  <c r="AD191" i="5"/>
  <c r="AD192" i="5"/>
  <c r="AD193" i="5"/>
  <c r="AD194" i="5"/>
  <c r="AD195" i="5"/>
  <c r="AD196" i="5"/>
  <c r="AD197" i="5"/>
  <c r="L215" i="1"/>
  <c r="AD198" i="5"/>
  <c r="AD199" i="5"/>
  <c r="L217" i="1"/>
  <c r="AD200" i="5"/>
  <c r="AD201" i="5"/>
  <c r="L219" i="1"/>
  <c r="AD202" i="5"/>
  <c r="AD203" i="5"/>
  <c r="L221" i="1"/>
  <c r="AD204" i="5"/>
  <c r="AD205" i="5"/>
  <c r="AD206" i="5"/>
  <c r="AD207" i="5"/>
  <c r="AD208" i="5"/>
  <c r="AD209" i="5"/>
  <c r="L227" i="1"/>
  <c r="AD210" i="5"/>
  <c r="AD211" i="5"/>
  <c r="L229" i="1"/>
  <c r="AD212" i="5"/>
  <c r="AD213" i="5"/>
  <c r="L231" i="1"/>
  <c r="AD214" i="5"/>
  <c r="AD215" i="5"/>
  <c r="AD216" i="5"/>
  <c r="AD217" i="5"/>
  <c r="L235" i="1"/>
  <c r="AD218" i="5"/>
  <c r="AD219" i="5"/>
  <c r="L237" i="1"/>
  <c r="AD220" i="5"/>
  <c r="AD221" i="5"/>
  <c r="AD222" i="5"/>
  <c r="AD223" i="5"/>
  <c r="AD186" i="5"/>
  <c r="AA187" i="5"/>
  <c r="AA188" i="5"/>
  <c r="AA189" i="5"/>
  <c r="AA190" i="5"/>
  <c r="K208" i="1"/>
  <c r="AA191" i="5"/>
  <c r="AA192" i="5"/>
  <c r="AA193" i="5"/>
  <c r="AA194" i="5"/>
  <c r="AA195" i="5"/>
  <c r="AA196" i="5"/>
  <c r="AA197" i="5"/>
  <c r="AA198" i="5"/>
  <c r="K216" i="1"/>
  <c r="AA199" i="5"/>
  <c r="AA200" i="5"/>
  <c r="AA201" i="5"/>
  <c r="AA202" i="5"/>
  <c r="AA203" i="5"/>
  <c r="AA204" i="5"/>
  <c r="AA205" i="5"/>
  <c r="AA206" i="5"/>
  <c r="K224" i="1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K240" i="1"/>
  <c r="AA223" i="5"/>
  <c r="AA186" i="5"/>
  <c r="AA224" i="5"/>
  <c r="X187" i="5"/>
  <c r="J205" i="1"/>
  <c r="X188" i="5"/>
  <c r="X189" i="5"/>
  <c r="J207" i="1"/>
  <c r="X190" i="5"/>
  <c r="X191" i="5"/>
  <c r="X192" i="5"/>
  <c r="X193" i="5"/>
  <c r="X194" i="5"/>
  <c r="X195" i="5"/>
  <c r="J213" i="1"/>
  <c r="X196" i="5"/>
  <c r="X197" i="5"/>
  <c r="J215" i="1"/>
  <c r="X198" i="5"/>
  <c r="X199" i="5"/>
  <c r="X200" i="5"/>
  <c r="X201" i="5"/>
  <c r="X202" i="5"/>
  <c r="X203" i="5"/>
  <c r="J221" i="1"/>
  <c r="X204" i="5"/>
  <c r="X205" i="5"/>
  <c r="J223" i="1"/>
  <c r="X206" i="5"/>
  <c r="X207" i="5"/>
  <c r="J225" i="1"/>
  <c r="X208" i="5"/>
  <c r="X209" i="5"/>
  <c r="J227" i="1"/>
  <c r="X210" i="5"/>
  <c r="X211" i="5"/>
  <c r="X212" i="5"/>
  <c r="X213" i="5"/>
  <c r="X214" i="5"/>
  <c r="X215" i="5"/>
  <c r="J233" i="1"/>
  <c r="X216" i="5"/>
  <c r="X217" i="5"/>
  <c r="J235" i="1"/>
  <c r="X218" i="5"/>
  <c r="X219" i="5"/>
  <c r="J237" i="1"/>
  <c r="X220" i="5"/>
  <c r="X221" i="5"/>
  <c r="J239" i="1"/>
  <c r="X222" i="5"/>
  <c r="X223" i="5"/>
  <c r="J241" i="1"/>
  <c r="X186" i="5"/>
  <c r="U187" i="5"/>
  <c r="U188" i="5"/>
  <c r="U189" i="5"/>
  <c r="I207" i="1"/>
  <c r="U190" i="5"/>
  <c r="U191" i="5"/>
  <c r="U192" i="5"/>
  <c r="U193" i="5"/>
  <c r="I211" i="1"/>
  <c r="U194" i="5"/>
  <c r="U195" i="5"/>
  <c r="U196" i="5"/>
  <c r="U197" i="5"/>
  <c r="I215" i="1"/>
  <c r="U198" i="5"/>
  <c r="U199" i="5"/>
  <c r="U200" i="5"/>
  <c r="U201" i="5"/>
  <c r="I219" i="1"/>
  <c r="U202" i="5"/>
  <c r="U203" i="5"/>
  <c r="U204" i="5"/>
  <c r="U205" i="5"/>
  <c r="U206" i="5"/>
  <c r="U207" i="5"/>
  <c r="U208" i="5"/>
  <c r="U209" i="5"/>
  <c r="I227" i="1"/>
  <c r="U210" i="5"/>
  <c r="U211" i="5"/>
  <c r="U212" i="5"/>
  <c r="U213" i="5"/>
  <c r="I231" i="1"/>
  <c r="U214" i="5"/>
  <c r="U215" i="5"/>
  <c r="U216" i="5"/>
  <c r="U217" i="5"/>
  <c r="U218" i="5"/>
  <c r="U219" i="5"/>
  <c r="U220" i="5"/>
  <c r="U221" i="5"/>
  <c r="U222" i="5"/>
  <c r="U223" i="5"/>
  <c r="U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186" i="5"/>
  <c r="O187" i="5"/>
  <c r="G205" i="1"/>
  <c r="O188" i="5"/>
  <c r="O189" i="5"/>
  <c r="G207" i="1"/>
  <c r="O190" i="5"/>
  <c r="O191" i="5"/>
  <c r="G209" i="1"/>
  <c r="O192" i="5"/>
  <c r="O193" i="5"/>
  <c r="G211" i="1"/>
  <c r="O194" i="5"/>
  <c r="O195" i="5"/>
  <c r="G213" i="1"/>
  <c r="O196" i="5"/>
  <c r="O197" i="5"/>
  <c r="G215" i="1"/>
  <c r="O198" i="5"/>
  <c r="O199" i="5"/>
  <c r="G217" i="1"/>
  <c r="O200" i="5"/>
  <c r="O201" i="5"/>
  <c r="G219" i="1"/>
  <c r="O202" i="5"/>
  <c r="O203" i="5"/>
  <c r="O204" i="5"/>
  <c r="O205" i="5"/>
  <c r="O206" i="5"/>
  <c r="O207" i="5"/>
  <c r="G225" i="1"/>
  <c r="O208" i="5"/>
  <c r="O209" i="5"/>
  <c r="G227" i="1"/>
  <c r="O210" i="5"/>
  <c r="O211" i="5"/>
  <c r="G229" i="1"/>
  <c r="O212" i="5"/>
  <c r="O213" i="5"/>
  <c r="G231" i="1"/>
  <c r="O214" i="5"/>
  <c r="O215" i="5"/>
  <c r="O216" i="5"/>
  <c r="O217" i="5"/>
  <c r="O218" i="5"/>
  <c r="O219" i="5"/>
  <c r="O220" i="5"/>
  <c r="O221" i="5"/>
  <c r="O222" i="5"/>
  <c r="O223" i="5"/>
  <c r="G241" i="1"/>
  <c r="O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186" i="5"/>
  <c r="I224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86" i="5"/>
  <c r="D9" i="5"/>
  <c r="E9" i="5"/>
  <c r="G9" i="5"/>
  <c r="H9" i="5"/>
  <c r="J9" i="5"/>
  <c r="L9" i="5"/>
  <c r="K9" i="5"/>
  <c r="M9" i="5"/>
  <c r="O9" i="5"/>
  <c r="N9" i="5"/>
  <c r="P9" i="5"/>
  <c r="Q9" i="5"/>
  <c r="S9" i="5"/>
  <c r="U9" i="5"/>
  <c r="T9" i="5"/>
  <c r="V9" i="5"/>
  <c r="W9" i="5"/>
  <c r="Y9" i="5"/>
  <c r="Z9" i="5"/>
  <c r="AB9" i="5"/>
  <c r="AC9" i="5"/>
  <c r="AE9" i="5"/>
  <c r="AF9" i="5"/>
  <c r="AH9" i="5"/>
  <c r="AI9" i="5"/>
  <c r="D10" i="5"/>
  <c r="F10" i="5"/>
  <c r="E10" i="5"/>
  <c r="G10" i="5"/>
  <c r="H10" i="5"/>
  <c r="I10" i="5"/>
  <c r="J10" i="5"/>
  <c r="K10" i="5"/>
  <c r="L10" i="5"/>
  <c r="M10" i="5"/>
  <c r="O10" i="5"/>
  <c r="N10" i="5"/>
  <c r="P10" i="5"/>
  <c r="Q10" i="5"/>
  <c r="S10" i="5"/>
  <c r="T10" i="5"/>
  <c r="U10" i="5"/>
  <c r="V10" i="5"/>
  <c r="W10" i="5"/>
  <c r="X10" i="5"/>
  <c r="Y10" i="5"/>
  <c r="AA10" i="5"/>
  <c r="Z10" i="5"/>
  <c r="AB10" i="5"/>
  <c r="AC10" i="5"/>
  <c r="AE10" i="5"/>
  <c r="AF10" i="5"/>
  <c r="AG10" i="5"/>
  <c r="AH10" i="5"/>
  <c r="AJ10" i="5"/>
  <c r="AI10" i="5"/>
  <c r="D11" i="5"/>
  <c r="E11" i="5"/>
  <c r="G11" i="5"/>
  <c r="H11" i="5"/>
  <c r="J11" i="5"/>
  <c r="K11" i="5"/>
  <c r="M11" i="5"/>
  <c r="N11" i="5"/>
  <c r="P11" i="5"/>
  <c r="Q11" i="5"/>
  <c r="S11" i="5"/>
  <c r="T11" i="5"/>
  <c r="U11" i="5"/>
  <c r="V11" i="5"/>
  <c r="W11" i="5"/>
  <c r="Y11" i="5"/>
  <c r="Z11" i="5"/>
  <c r="AB11" i="5"/>
  <c r="AC11" i="5"/>
  <c r="AD11" i="5"/>
  <c r="AE11" i="5"/>
  <c r="AF11" i="5"/>
  <c r="AH11" i="5"/>
  <c r="AJ11" i="5"/>
  <c r="AI11" i="5"/>
  <c r="D12" i="5"/>
  <c r="F12" i="5"/>
  <c r="E12" i="5"/>
  <c r="G12" i="5"/>
  <c r="H12" i="5"/>
  <c r="J12" i="5"/>
  <c r="K12" i="5"/>
  <c r="M12" i="5"/>
  <c r="N12" i="5"/>
  <c r="P12" i="5"/>
  <c r="Q12" i="5"/>
  <c r="S12" i="5"/>
  <c r="T12" i="5"/>
  <c r="V12" i="5"/>
  <c r="W12" i="5"/>
  <c r="X12" i="5"/>
  <c r="Y12" i="5"/>
  <c r="AA12" i="5"/>
  <c r="Z12" i="5"/>
  <c r="AB12" i="5"/>
  <c r="AD12" i="5"/>
  <c r="AC12" i="5"/>
  <c r="AE12" i="5"/>
  <c r="AF12" i="5"/>
  <c r="AH12" i="5"/>
  <c r="AI12" i="5"/>
  <c r="D13" i="5"/>
  <c r="F13" i="5"/>
  <c r="E13" i="5"/>
  <c r="G13" i="5"/>
  <c r="H13" i="5"/>
  <c r="J13" i="5"/>
  <c r="K13" i="5"/>
  <c r="M13" i="5"/>
  <c r="N13" i="5"/>
  <c r="P13" i="5"/>
  <c r="Q13" i="5"/>
  <c r="S13" i="5"/>
  <c r="T13" i="5"/>
  <c r="V13" i="5"/>
  <c r="W13" i="5"/>
  <c r="Y13" i="5"/>
  <c r="Z13" i="5"/>
  <c r="AB13" i="5"/>
  <c r="AD13" i="5"/>
  <c r="AC13" i="5"/>
  <c r="AE13" i="5"/>
  <c r="AF13" i="5"/>
  <c r="AH13" i="5"/>
  <c r="AI13" i="5"/>
  <c r="D14" i="5"/>
  <c r="E14" i="5"/>
  <c r="G14" i="5"/>
  <c r="I14" i="5"/>
  <c r="H14" i="5"/>
  <c r="J14" i="5"/>
  <c r="K14" i="5"/>
  <c r="L14" i="5"/>
  <c r="M14" i="5"/>
  <c r="O14" i="5"/>
  <c r="N14" i="5"/>
  <c r="P14" i="5"/>
  <c r="R14" i="5"/>
  <c r="Q14" i="5"/>
  <c r="S14" i="5"/>
  <c r="T14" i="5"/>
  <c r="V14" i="5"/>
  <c r="X14" i="5"/>
  <c r="W14" i="5"/>
  <c r="Y14" i="5"/>
  <c r="AA14" i="5"/>
  <c r="Z14" i="5"/>
  <c r="AB14" i="5"/>
  <c r="AC14" i="5"/>
  <c r="AE14" i="5"/>
  <c r="AG14" i="5"/>
  <c r="AF14" i="5"/>
  <c r="AH14" i="5"/>
  <c r="AI14" i="5"/>
  <c r="D15" i="5"/>
  <c r="F15" i="5"/>
  <c r="E15" i="5"/>
  <c r="G15" i="5"/>
  <c r="H15" i="5"/>
  <c r="J15" i="5"/>
  <c r="K15" i="5"/>
  <c r="M15" i="5"/>
  <c r="N15" i="5"/>
  <c r="P15" i="5"/>
  <c r="Q15" i="5"/>
  <c r="S15" i="5"/>
  <c r="T15" i="5"/>
  <c r="V15" i="5"/>
  <c r="X15" i="5"/>
  <c r="W15" i="5"/>
  <c r="Y15" i="5"/>
  <c r="AA15" i="5"/>
  <c r="Z15" i="5"/>
  <c r="AB15" i="5"/>
  <c r="AD15" i="5"/>
  <c r="AC15" i="5"/>
  <c r="AE15" i="5"/>
  <c r="AG15" i="5"/>
  <c r="AF15" i="5"/>
  <c r="AH15" i="5"/>
  <c r="AJ15" i="5"/>
  <c r="AI15" i="5"/>
  <c r="D16" i="5"/>
  <c r="E16" i="5"/>
  <c r="F16" i="5"/>
  <c r="G16" i="5"/>
  <c r="H16" i="5"/>
  <c r="J16" i="5"/>
  <c r="K16" i="5"/>
  <c r="M16" i="5"/>
  <c r="O16" i="5"/>
  <c r="N16" i="5"/>
  <c r="P16" i="5"/>
  <c r="Q16" i="5"/>
  <c r="R16" i="5"/>
  <c r="S16" i="5"/>
  <c r="T16" i="5"/>
  <c r="V16" i="5"/>
  <c r="W16" i="5"/>
  <c r="Y16" i="5"/>
  <c r="Z16" i="5"/>
  <c r="AA16" i="5"/>
  <c r="AB16" i="5"/>
  <c r="AC16" i="5"/>
  <c r="AD16" i="5"/>
  <c r="AE16" i="5"/>
  <c r="AF16" i="5"/>
  <c r="AH16" i="5"/>
  <c r="AI16" i="5"/>
  <c r="D17" i="5"/>
  <c r="E17" i="5"/>
  <c r="F17" i="5"/>
  <c r="G17" i="5"/>
  <c r="H17" i="5"/>
  <c r="I17" i="5"/>
  <c r="J17" i="5"/>
  <c r="L17" i="5"/>
  <c r="K17" i="5"/>
  <c r="M17" i="5"/>
  <c r="N17" i="5"/>
  <c r="P17" i="5"/>
  <c r="Q17" i="5"/>
  <c r="S17" i="5"/>
  <c r="U17" i="5"/>
  <c r="T17" i="5"/>
  <c r="V17" i="5"/>
  <c r="W17" i="5"/>
  <c r="Y17" i="5"/>
  <c r="Z17" i="5"/>
  <c r="AB17" i="5"/>
  <c r="AC17" i="5"/>
  <c r="AD17" i="5"/>
  <c r="AE17" i="5"/>
  <c r="AF17" i="5"/>
  <c r="AH17" i="5"/>
  <c r="AI17" i="5"/>
  <c r="D18" i="5"/>
  <c r="E18" i="5"/>
  <c r="G18" i="5"/>
  <c r="H18" i="5"/>
  <c r="J18" i="5"/>
  <c r="K18" i="5"/>
  <c r="L18" i="5"/>
  <c r="M18" i="5"/>
  <c r="O18" i="5"/>
  <c r="N18" i="5"/>
  <c r="P18" i="5"/>
  <c r="Q18" i="5"/>
  <c r="S18" i="5"/>
  <c r="T18" i="5"/>
  <c r="V18" i="5"/>
  <c r="W18" i="5"/>
  <c r="X18" i="5"/>
  <c r="Y18" i="5"/>
  <c r="Z18" i="5"/>
  <c r="AA18" i="5"/>
  <c r="AB18" i="5"/>
  <c r="AD18" i="5"/>
  <c r="AC18" i="5"/>
  <c r="AE18" i="5"/>
  <c r="AF18" i="5"/>
  <c r="AH18" i="5"/>
  <c r="AJ18" i="5"/>
  <c r="AI18" i="5"/>
  <c r="D19" i="5"/>
  <c r="E19" i="5"/>
  <c r="G19" i="5"/>
  <c r="H19" i="5"/>
  <c r="I19" i="5"/>
  <c r="J19" i="5"/>
  <c r="L19" i="5"/>
  <c r="K19" i="5"/>
  <c r="M19" i="5"/>
  <c r="N19" i="5"/>
  <c r="P19" i="5"/>
  <c r="Q19" i="5"/>
  <c r="S19" i="5"/>
  <c r="T19" i="5"/>
  <c r="V19" i="5"/>
  <c r="W19" i="5"/>
  <c r="Y19" i="5"/>
  <c r="Z19" i="5"/>
  <c r="AB19" i="5"/>
  <c r="AC19" i="5"/>
  <c r="AD19" i="5"/>
  <c r="AE19" i="5"/>
  <c r="AF19" i="5"/>
  <c r="AG19" i="5"/>
  <c r="AH19" i="5"/>
  <c r="AJ19" i="5"/>
  <c r="AI19" i="5"/>
  <c r="D20" i="5"/>
  <c r="F20" i="5"/>
  <c r="E20" i="5"/>
  <c r="G20" i="5"/>
  <c r="I20" i="5"/>
  <c r="H20" i="5"/>
  <c r="J20" i="5"/>
  <c r="K20" i="5"/>
  <c r="L20" i="5"/>
  <c r="M20" i="5"/>
  <c r="O20" i="5"/>
  <c r="N20" i="5"/>
  <c r="P20" i="5"/>
  <c r="Q20" i="5"/>
  <c r="S20" i="5"/>
  <c r="T20" i="5"/>
  <c r="U20" i="5"/>
  <c r="V20" i="5"/>
  <c r="X20" i="5"/>
  <c r="W20" i="5"/>
  <c r="Y20" i="5"/>
  <c r="AA20" i="5"/>
  <c r="Z20" i="5"/>
  <c r="AB20" i="5"/>
  <c r="AC20" i="5"/>
  <c r="AE20" i="5"/>
  <c r="AF20" i="5"/>
  <c r="AH20" i="5"/>
  <c r="AJ20" i="5"/>
  <c r="AI20" i="5"/>
  <c r="D21" i="5"/>
  <c r="F21" i="5"/>
  <c r="E21" i="5"/>
  <c r="G21" i="5"/>
  <c r="I21" i="5"/>
  <c r="H21" i="5"/>
  <c r="J21" i="5"/>
  <c r="K21" i="5"/>
  <c r="M21" i="5"/>
  <c r="O21" i="5"/>
  <c r="N21" i="5"/>
  <c r="P21" i="5"/>
  <c r="Q21" i="5"/>
  <c r="R21" i="5"/>
  <c r="S21" i="5"/>
  <c r="U21" i="5"/>
  <c r="T21" i="5"/>
  <c r="V21" i="5"/>
  <c r="W21" i="5"/>
  <c r="Y21" i="5"/>
  <c r="Z21" i="5"/>
  <c r="AB21" i="5"/>
  <c r="AD21" i="5"/>
  <c r="AC21" i="5"/>
  <c r="AE21" i="5"/>
  <c r="AF21" i="5"/>
  <c r="AH21" i="5"/>
  <c r="AI21" i="5"/>
  <c r="D22" i="5"/>
  <c r="E22" i="5"/>
  <c r="G22" i="5"/>
  <c r="H22" i="5"/>
  <c r="I22" i="5"/>
  <c r="J22" i="5"/>
  <c r="K22" i="5"/>
  <c r="M22" i="5"/>
  <c r="N22" i="5"/>
  <c r="P22" i="5"/>
  <c r="Q22" i="5"/>
  <c r="S22" i="5"/>
  <c r="T22" i="5"/>
  <c r="V22" i="5"/>
  <c r="W22" i="5"/>
  <c r="Y22" i="5"/>
  <c r="Z22" i="5"/>
  <c r="AB22" i="5"/>
  <c r="AC22" i="5"/>
  <c r="AE22" i="5"/>
  <c r="AF22" i="5"/>
  <c r="AH22" i="5"/>
  <c r="AI22" i="5"/>
  <c r="AJ22" i="5"/>
  <c r="D23" i="5"/>
  <c r="F23" i="5"/>
  <c r="E23" i="5"/>
  <c r="G23" i="5"/>
  <c r="H23" i="5"/>
  <c r="J23" i="5"/>
  <c r="K23" i="5"/>
  <c r="M23" i="5"/>
  <c r="N23" i="5"/>
  <c r="O23" i="5"/>
  <c r="P23" i="5"/>
  <c r="Q23" i="5"/>
  <c r="S23" i="5"/>
  <c r="T23" i="5"/>
  <c r="V23" i="5"/>
  <c r="W23" i="5"/>
  <c r="Y23" i="5"/>
  <c r="AA23" i="5"/>
  <c r="Z23" i="5"/>
  <c r="AB23" i="5"/>
  <c r="AC23" i="5"/>
  <c r="AD23" i="5"/>
  <c r="AE23" i="5"/>
  <c r="AF23" i="5"/>
  <c r="AH23" i="5"/>
  <c r="AJ23" i="5"/>
  <c r="AI23" i="5"/>
  <c r="D24" i="5"/>
  <c r="E24" i="5"/>
  <c r="G24" i="5"/>
  <c r="H24" i="5"/>
  <c r="J24" i="5"/>
  <c r="K24" i="5"/>
  <c r="L24" i="5"/>
  <c r="M24" i="5"/>
  <c r="N24" i="5"/>
  <c r="P24" i="5"/>
  <c r="R24" i="5"/>
  <c r="Q24" i="5"/>
  <c r="S24" i="5"/>
  <c r="T24" i="5"/>
  <c r="U24" i="5"/>
  <c r="V24" i="5"/>
  <c r="W24" i="5"/>
  <c r="X24" i="5"/>
  <c r="Y24" i="5"/>
  <c r="AA24" i="5"/>
  <c r="Z24" i="5"/>
  <c r="AB24" i="5"/>
  <c r="AC24" i="5"/>
  <c r="AE24" i="5"/>
  <c r="AG24" i="5"/>
  <c r="AF24" i="5"/>
  <c r="AH24" i="5"/>
  <c r="AI24" i="5"/>
  <c r="AJ24" i="5"/>
  <c r="D25" i="5"/>
  <c r="E25" i="5"/>
  <c r="G25" i="5"/>
  <c r="H25" i="5"/>
  <c r="J25" i="5"/>
  <c r="K25" i="5"/>
  <c r="L25" i="5"/>
  <c r="M25" i="5"/>
  <c r="N25" i="5"/>
  <c r="P25" i="5"/>
  <c r="Q25" i="5"/>
  <c r="S25" i="5"/>
  <c r="T25" i="5"/>
  <c r="U25" i="5"/>
  <c r="V25" i="5"/>
  <c r="W25" i="5"/>
  <c r="Y25" i="5"/>
  <c r="Z25" i="5"/>
  <c r="AB25" i="5"/>
  <c r="AC25" i="5"/>
  <c r="AE25" i="5"/>
  <c r="AF25" i="5"/>
  <c r="AH25" i="5"/>
  <c r="AJ25" i="5"/>
  <c r="AI25" i="5"/>
  <c r="D26" i="5"/>
  <c r="F26" i="5"/>
  <c r="E26" i="5"/>
  <c r="G26" i="5"/>
  <c r="I26" i="5"/>
  <c r="H26" i="5"/>
  <c r="J26" i="5"/>
  <c r="L26" i="5"/>
  <c r="K26" i="5"/>
  <c r="M26" i="5"/>
  <c r="N26" i="5"/>
  <c r="O26" i="5"/>
  <c r="P26" i="5"/>
  <c r="Q26" i="5"/>
  <c r="R26" i="5"/>
  <c r="S26" i="5"/>
  <c r="U26" i="5"/>
  <c r="T26" i="5"/>
  <c r="V26" i="5"/>
  <c r="W26" i="5"/>
  <c r="X26" i="5"/>
  <c r="Y26" i="5"/>
  <c r="Z26" i="5"/>
  <c r="AA26" i="5"/>
  <c r="AB26" i="5"/>
  <c r="AD26" i="5"/>
  <c r="AC26" i="5"/>
  <c r="AE26" i="5"/>
  <c r="AF26" i="5"/>
  <c r="AH26" i="5"/>
  <c r="AJ26" i="5"/>
  <c r="AI26" i="5"/>
  <c r="D27" i="5"/>
  <c r="E27" i="5"/>
  <c r="G27" i="5"/>
  <c r="H27" i="5"/>
  <c r="J27" i="5"/>
  <c r="K27" i="5"/>
  <c r="M27" i="5"/>
  <c r="O27" i="5"/>
  <c r="N27" i="5"/>
  <c r="P27" i="5"/>
  <c r="R27" i="5"/>
  <c r="Q27" i="5"/>
  <c r="S27" i="5"/>
  <c r="U27" i="5"/>
  <c r="T27" i="5"/>
  <c r="V27" i="5"/>
  <c r="X27" i="5"/>
  <c r="W27" i="5"/>
  <c r="Y27" i="5"/>
  <c r="Z27" i="5"/>
  <c r="AA27" i="5"/>
  <c r="AB27" i="5"/>
  <c r="AC27" i="5"/>
  <c r="AD27" i="5"/>
  <c r="AE27" i="5"/>
  <c r="AG27" i="5"/>
  <c r="AF27" i="5"/>
  <c r="AH27" i="5"/>
  <c r="AI27" i="5"/>
  <c r="D28" i="5"/>
  <c r="F28" i="5"/>
  <c r="E28" i="5"/>
  <c r="G28" i="5"/>
  <c r="H28" i="5"/>
  <c r="J28" i="5"/>
  <c r="K28" i="5"/>
  <c r="M28" i="5"/>
  <c r="N28" i="5"/>
  <c r="P28" i="5"/>
  <c r="Q28" i="5"/>
  <c r="S28" i="5"/>
  <c r="T28" i="5"/>
  <c r="V28" i="5"/>
  <c r="W28" i="5"/>
  <c r="X28" i="5"/>
  <c r="Y28" i="5"/>
  <c r="Z28" i="5"/>
  <c r="AB28" i="5"/>
  <c r="AC28" i="5"/>
  <c r="AE28" i="5"/>
  <c r="AG28" i="5"/>
  <c r="AF28" i="5"/>
  <c r="AH28" i="5"/>
  <c r="AJ28" i="5"/>
  <c r="AI28" i="5"/>
  <c r="D29" i="5"/>
  <c r="E29" i="5"/>
  <c r="G29" i="5"/>
  <c r="H29" i="5"/>
  <c r="I29" i="5"/>
  <c r="J29" i="5"/>
  <c r="L29" i="5"/>
  <c r="K29" i="5"/>
  <c r="M29" i="5"/>
  <c r="N29" i="5"/>
  <c r="P29" i="5"/>
  <c r="R29" i="5"/>
  <c r="Q29" i="5"/>
  <c r="S29" i="5"/>
  <c r="T29" i="5"/>
  <c r="V29" i="5"/>
  <c r="W29" i="5"/>
  <c r="X29" i="5"/>
  <c r="Y29" i="5"/>
  <c r="Z29" i="5"/>
  <c r="AB29" i="5"/>
  <c r="AC29" i="5"/>
  <c r="AE29" i="5"/>
  <c r="AG29" i="5"/>
  <c r="AF29" i="5"/>
  <c r="AH29" i="5"/>
  <c r="AJ29" i="5"/>
  <c r="AI29" i="5"/>
  <c r="D30" i="5"/>
  <c r="E30" i="5"/>
  <c r="F30" i="5"/>
  <c r="G30" i="5"/>
  <c r="H30" i="5"/>
  <c r="J30" i="5"/>
  <c r="K30" i="5"/>
  <c r="M30" i="5"/>
  <c r="N30" i="5"/>
  <c r="O30" i="5"/>
  <c r="P30" i="5"/>
  <c r="Q30" i="5"/>
  <c r="S30" i="5"/>
  <c r="T30" i="5"/>
  <c r="V30" i="5"/>
  <c r="X30" i="5"/>
  <c r="W30" i="5"/>
  <c r="Y30" i="5"/>
  <c r="Z30" i="5"/>
  <c r="AA30" i="5"/>
  <c r="AB30" i="5"/>
  <c r="AD30" i="5"/>
  <c r="AC30" i="5"/>
  <c r="AE30" i="5"/>
  <c r="AF30" i="5"/>
  <c r="AH30" i="5"/>
  <c r="AI30" i="5"/>
  <c r="D31" i="5"/>
  <c r="E31" i="5"/>
  <c r="G31" i="5"/>
  <c r="H31" i="5"/>
  <c r="J31" i="5"/>
  <c r="K31" i="5"/>
  <c r="L31" i="5"/>
  <c r="M31" i="5"/>
  <c r="N31" i="5"/>
  <c r="O31" i="5"/>
  <c r="P31" i="5"/>
  <c r="R31" i="5"/>
  <c r="Q31" i="5"/>
  <c r="S31" i="5"/>
  <c r="T31" i="5"/>
  <c r="U31" i="5"/>
  <c r="V31" i="5"/>
  <c r="X31" i="5"/>
  <c r="W31" i="5"/>
  <c r="Y31" i="5"/>
  <c r="Z31" i="5"/>
  <c r="AB31" i="5"/>
  <c r="AD31" i="5"/>
  <c r="AC31" i="5"/>
  <c r="AE31" i="5"/>
  <c r="AF31" i="5"/>
  <c r="AH31" i="5"/>
  <c r="AI31" i="5"/>
  <c r="AJ31" i="5"/>
  <c r="D32" i="5"/>
  <c r="E32" i="5"/>
  <c r="F32" i="5"/>
  <c r="G32" i="5"/>
  <c r="I32" i="5"/>
  <c r="H32" i="5"/>
  <c r="J32" i="5"/>
  <c r="K32" i="5"/>
  <c r="M32" i="5"/>
  <c r="O32" i="5"/>
  <c r="N32" i="5"/>
  <c r="P32" i="5"/>
  <c r="Q32" i="5"/>
  <c r="R32" i="5"/>
  <c r="S32" i="5"/>
  <c r="U32" i="5"/>
  <c r="T32" i="5"/>
  <c r="V32" i="5"/>
  <c r="W32" i="5"/>
  <c r="Y32" i="5"/>
  <c r="AA32" i="5"/>
  <c r="Z32" i="5"/>
  <c r="AB32" i="5"/>
  <c r="AC32" i="5"/>
  <c r="AD32" i="5"/>
  <c r="AE32" i="5"/>
  <c r="AF32" i="5"/>
  <c r="AG32" i="5"/>
  <c r="AH32" i="5"/>
  <c r="AJ32" i="5"/>
  <c r="AI32" i="5"/>
  <c r="D33" i="5"/>
  <c r="E33" i="5"/>
  <c r="G33" i="5"/>
  <c r="H33" i="5"/>
  <c r="J33" i="5"/>
  <c r="K33" i="5"/>
  <c r="L33" i="5"/>
  <c r="M33" i="5"/>
  <c r="N33" i="5"/>
  <c r="P33" i="5"/>
  <c r="Q33" i="5"/>
  <c r="S33" i="5"/>
  <c r="T33" i="5"/>
  <c r="V33" i="5"/>
  <c r="W33" i="5"/>
  <c r="Y33" i="5"/>
  <c r="Z33" i="5"/>
  <c r="AB33" i="5"/>
  <c r="AD33" i="5"/>
  <c r="AC33" i="5"/>
  <c r="AE33" i="5"/>
  <c r="AF33" i="5"/>
  <c r="AH33" i="5"/>
  <c r="AI33" i="5"/>
  <c r="D34" i="5"/>
  <c r="E34" i="5"/>
  <c r="F34" i="5"/>
  <c r="G34" i="5"/>
  <c r="H34" i="5"/>
  <c r="I34" i="5"/>
  <c r="J34" i="5"/>
  <c r="L34" i="5"/>
  <c r="K34" i="5"/>
  <c r="M34" i="5"/>
  <c r="N34" i="5"/>
  <c r="O34" i="5"/>
  <c r="P34" i="5"/>
  <c r="R34" i="5"/>
  <c r="Q34" i="5"/>
  <c r="S34" i="5"/>
  <c r="T34" i="5"/>
  <c r="V34" i="5"/>
  <c r="W34" i="5"/>
  <c r="Y34" i="5"/>
  <c r="Z34" i="5"/>
  <c r="AA34" i="5"/>
  <c r="AB34" i="5"/>
  <c r="AC34" i="5"/>
  <c r="AD34" i="5"/>
  <c r="AE34" i="5"/>
  <c r="AG34" i="5"/>
  <c r="AF34" i="5"/>
  <c r="AH34" i="5"/>
  <c r="AI34" i="5"/>
  <c r="D35" i="5"/>
  <c r="E35" i="5"/>
  <c r="G35" i="5"/>
  <c r="H35" i="5"/>
  <c r="J35" i="5"/>
  <c r="L35" i="5"/>
  <c r="K35" i="5"/>
  <c r="M35" i="5"/>
  <c r="N35" i="5"/>
  <c r="P35" i="5"/>
  <c r="Q35" i="5"/>
  <c r="S35" i="5"/>
  <c r="T35" i="5"/>
  <c r="V35" i="5"/>
  <c r="W35" i="5"/>
  <c r="X35" i="5"/>
  <c r="Y35" i="5"/>
  <c r="Z35" i="5"/>
  <c r="AB35" i="5"/>
  <c r="AC35" i="5"/>
  <c r="AE35" i="5"/>
  <c r="AF35" i="5"/>
  <c r="AH35" i="5"/>
  <c r="AI35" i="5"/>
  <c r="AJ35" i="5"/>
  <c r="D36" i="5"/>
  <c r="F36" i="5"/>
  <c r="E36" i="5"/>
  <c r="G36" i="5"/>
  <c r="H36" i="5"/>
  <c r="J36" i="5"/>
  <c r="K36" i="5"/>
  <c r="L36" i="5"/>
  <c r="M36" i="5"/>
  <c r="N36" i="5"/>
  <c r="P36" i="5"/>
  <c r="Q36" i="5"/>
  <c r="S36" i="5"/>
  <c r="T36" i="5"/>
  <c r="V36" i="5"/>
  <c r="W36" i="5"/>
  <c r="X36" i="5"/>
  <c r="Y36" i="5"/>
  <c r="Z36" i="5"/>
  <c r="AB36" i="5"/>
  <c r="AC36" i="5"/>
  <c r="AE36" i="5"/>
  <c r="AF36" i="5"/>
  <c r="AG36" i="5"/>
  <c r="AH36" i="5"/>
  <c r="AJ36" i="5"/>
  <c r="AI36" i="5"/>
  <c r="D37" i="5"/>
  <c r="E37" i="5"/>
  <c r="F37" i="5"/>
  <c r="G37" i="5"/>
  <c r="H37" i="5"/>
  <c r="J37" i="5"/>
  <c r="K37" i="5"/>
  <c r="M37" i="5"/>
  <c r="O37" i="5"/>
  <c r="N37" i="5"/>
  <c r="P37" i="5"/>
  <c r="Q37" i="5"/>
  <c r="S37" i="5"/>
  <c r="T37" i="5"/>
  <c r="V37" i="5"/>
  <c r="X37" i="5"/>
  <c r="W37" i="5"/>
  <c r="Y37" i="5"/>
  <c r="Z37" i="5"/>
  <c r="AA37" i="5"/>
  <c r="AB37" i="5"/>
  <c r="AD37" i="5"/>
  <c r="AC37" i="5"/>
  <c r="AE37" i="5"/>
  <c r="AG37" i="5"/>
  <c r="AF37" i="5"/>
  <c r="AH37" i="5"/>
  <c r="AI37" i="5"/>
  <c r="D38" i="5"/>
  <c r="E38" i="5"/>
  <c r="G38" i="5"/>
  <c r="H38" i="5"/>
  <c r="I38" i="5"/>
  <c r="J38" i="5"/>
  <c r="L38" i="5"/>
  <c r="K38" i="5"/>
  <c r="M38" i="5"/>
  <c r="N38" i="5"/>
  <c r="P38" i="5"/>
  <c r="Q38" i="5"/>
  <c r="S38" i="5"/>
  <c r="T38" i="5"/>
  <c r="U38" i="5"/>
  <c r="V38" i="5"/>
  <c r="X38" i="5"/>
  <c r="W38" i="5"/>
  <c r="Y38" i="5"/>
  <c r="AA38" i="5"/>
  <c r="Z38" i="5"/>
  <c r="AB38" i="5"/>
  <c r="AC38" i="5"/>
  <c r="AD38" i="5"/>
  <c r="AE38" i="5"/>
  <c r="AG38" i="5"/>
  <c r="AF38" i="5"/>
  <c r="AH38" i="5"/>
  <c r="AJ38" i="5"/>
  <c r="AI38" i="5"/>
  <c r="D39" i="5"/>
  <c r="E39" i="5"/>
  <c r="G39" i="5"/>
  <c r="I39" i="5"/>
  <c r="H39" i="5"/>
  <c r="J39" i="5"/>
  <c r="K39" i="5"/>
  <c r="M39" i="5"/>
  <c r="O39" i="5"/>
  <c r="N39" i="5"/>
  <c r="P39" i="5"/>
  <c r="Q39" i="5"/>
  <c r="S39" i="5"/>
  <c r="U39" i="5"/>
  <c r="T39" i="5"/>
  <c r="V39" i="5"/>
  <c r="W39" i="5"/>
  <c r="X39" i="5"/>
  <c r="Y39" i="5"/>
  <c r="Z39" i="5"/>
  <c r="AA39" i="5"/>
  <c r="AB39" i="5"/>
  <c r="AD39" i="5"/>
  <c r="AC39" i="5"/>
  <c r="AE39" i="5"/>
  <c r="AF39" i="5"/>
  <c r="AH39" i="5"/>
  <c r="AI39" i="5"/>
  <c r="D40" i="5"/>
  <c r="E40" i="5"/>
  <c r="F40" i="5"/>
  <c r="G40" i="5"/>
  <c r="H40" i="5"/>
  <c r="I40" i="5"/>
  <c r="J40" i="5"/>
  <c r="K40" i="5"/>
  <c r="M40" i="5"/>
  <c r="N40" i="5"/>
  <c r="P40" i="5"/>
  <c r="R40" i="5"/>
  <c r="Q40" i="5"/>
  <c r="S40" i="5"/>
  <c r="T40" i="5"/>
  <c r="V40" i="5"/>
  <c r="W40" i="5"/>
  <c r="X40" i="5"/>
  <c r="Y40" i="5"/>
  <c r="Z40" i="5"/>
  <c r="AB40" i="5"/>
  <c r="AC40" i="5"/>
  <c r="AD40" i="5"/>
  <c r="AE40" i="5"/>
  <c r="AF40" i="5"/>
  <c r="AH40" i="5"/>
  <c r="AJ40" i="5"/>
  <c r="AI40" i="5"/>
  <c r="D41" i="5"/>
  <c r="E41" i="5"/>
  <c r="G41" i="5"/>
  <c r="H41" i="5"/>
  <c r="J41" i="5"/>
  <c r="K41" i="5"/>
  <c r="M41" i="5"/>
  <c r="O41" i="5"/>
  <c r="N41" i="5"/>
  <c r="P41" i="5"/>
  <c r="Q41" i="5"/>
  <c r="S41" i="5"/>
  <c r="T41" i="5"/>
  <c r="V41" i="5"/>
  <c r="X41" i="5"/>
  <c r="W41" i="5"/>
  <c r="Y41" i="5"/>
  <c r="Z41" i="5"/>
  <c r="AA41" i="5"/>
  <c r="AB41" i="5"/>
  <c r="AD41" i="5"/>
  <c r="AC41" i="5"/>
  <c r="AE41" i="5"/>
  <c r="AF41" i="5"/>
  <c r="AH41" i="5"/>
  <c r="AI41" i="5"/>
  <c r="D42" i="5"/>
  <c r="E42" i="5"/>
  <c r="G42" i="5"/>
  <c r="I42" i="5"/>
  <c r="H42" i="5"/>
  <c r="J42" i="5"/>
  <c r="K42" i="5"/>
  <c r="L42" i="5"/>
  <c r="M42" i="5"/>
  <c r="N42" i="5"/>
  <c r="O42" i="5"/>
  <c r="P42" i="5"/>
  <c r="R42" i="5"/>
  <c r="Q42" i="5"/>
  <c r="S42" i="5"/>
  <c r="T42" i="5"/>
  <c r="V42" i="5"/>
  <c r="W42" i="5"/>
  <c r="Y42" i="5"/>
  <c r="Z42" i="5"/>
  <c r="AA42" i="5"/>
  <c r="AB42" i="5"/>
  <c r="AC42" i="5"/>
  <c r="AE42" i="5"/>
  <c r="AG42" i="5"/>
  <c r="AF42" i="5"/>
  <c r="AH42" i="5"/>
  <c r="AI42" i="5"/>
  <c r="AJ42" i="5"/>
  <c r="D43" i="5"/>
  <c r="E43" i="5"/>
  <c r="G43" i="5"/>
  <c r="H43" i="5"/>
  <c r="I43" i="5"/>
  <c r="J43" i="5"/>
  <c r="L43" i="5"/>
  <c r="K43" i="5"/>
  <c r="M43" i="5"/>
  <c r="O43" i="5"/>
  <c r="N43" i="5"/>
  <c r="P43" i="5"/>
  <c r="Q43" i="5"/>
  <c r="S43" i="5"/>
  <c r="U43" i="5"/>
  <c r="T43" i="5"/>
  <c r="V43" i="5"/>
  <c r="W43" i="5"/>
  <c r="X43" i="5"/>
  <c r="Y43" i="5"/>
  <c r="AA43" i="5"/>
  <c r="Z43" i="5"/>
  <c r="AB43" i="5"/>
  <c r="AD43" i="5"/>
  <c r="AC43" i="5"/>
  <c r="AE43" i="5"/>
  <c r="AF43" i="5"/>
  <c r="AH43" i="5"/>
  <c r="AJ43" i="5"/>
  <c r="AI43" i="5"/>
  <c r="D44" i="5"/>
  <c r="E44" i="5"/>
  <c r="F44" i="5"/>
  <c r="G44" i="5"/>
  <c r="H44" i="5"/>
  <c r="I44" i="5"/>
  <c r="J44" i="5"/>
  <c r="K44" i="5"/>
  <c r="M44" i="5"/>
  <c r="N44" i="5"/>
  <c r="P44" i="5"/>
  <c r="Q44" i="5"/>
  <c r="S44" i="5"/>
  <c r="T44" i="5"/>
  <c r="U44" i="5"/>
  <c r="V44" i="5"/>
  <c r="W44" i="5"/>
  <c r="Y44" i="5"/>
  <c r="AA44" i="5"/>
  <c r="Z44" i="5"/>
  <c r="AB44" i="5"/>
  <c r="AC44" i="5"/>
  <c r="AD44" i="5"/>
  <c r="AE44" i="5"/>
  <c r="AG44" i="5"/>
  <c r="AF44" i="5"/>
  <c r="AH44" i="5"/>
  <c r="AJ44" i="5"/>
  <c r="AI44" i="5"/>
  <c r="D45" i="5"/>
  <c r="E45" i="5"/>
  <c r="G45" i="5"/>
  <c r="I45" i="5"/>
  <c r="H45" i="5"/>
  <c r="J45" i="5"/>
  <c r="K45" i="5"/>
  <c r="L45" i="5"/>
  <c r="M45" i="5"/>
  <c r="O45" i="5"/>
  <c r="N45" i="5"/>
  <c r="P45" i="5"/>
  <c r="R45" i="5"/>
  <c r="Q45" i="5"/>
  <c r="S45" i="5"/>
  <c r="T45" i="5"/>
  <c r="U45" i="5"/>
  <c r="V45" i="5"/>
  <c r="X45" i="5"/>
  <c r="W45" i="5"/>
  <c r="Y45" i="5"/>
  <c r="AA45" i="5"/>
  <c r="Z45" i="5"/>
  <c r="AB45" i="5"/>
  <c r="AC45" i="5"/>
  <c r="AE45" i="5"/>
  <c r="AF45" i="5"/>
  <c r="AH45" i="5"/>
  <c r="AI45" i="5"/>
  <c r="D46" i="5"/>
  <c r="F46" i="5"/>
  <c r="E46" i="5"/>
  <c r="G46" i="5"/>
  <c r="H46" i="5"/>
  <c r="J46" i="5"/>
  <c r="K46" i="5"/>
  <c r="M46" i="5"/>
  <c r="N46" i="5"/>
  <c r="O46" i="5"/>
  <c r="P46" i="5"/>
  <c r="Q46" i="5"/>
  <c r="R46" i="5"/>
  <c r="S46" i="5"/>
  <c r="T46" i="5"/>
  <c r="V46" i="5"/>
  <c r="W46" i="5"/>
  <c r="Y46" i="5"/>
  <c r="Z46" i="5"/>
  <c r="AA46" i="5"/>
  <c r="AB46" i="5"/>
  <c r="AD46" i="5"/>
  <c r="AC46" i="5"/>
  <c r="AE46" i="5"/>
  <c r="AF46" i="5"/>
  <c r="AH46" i="5"/>
  <c r="AI46" i="5"/>
  <c r="B68" i="5"/>
  <c r="C68" i="5"/>
  <c r="H64" i="3"/>
  <c r="F68" i="5"/>
  <c r="I68" i="5"/>
  <c r="L68" i="5"/>
  <c r="O68" i="5"/>
  <c r="R68" i="5"/>
  <c r="U68" i="5"/>
  <c r="X68" i="5"/>
  <c r="AA68" i="5"/>
  <c r="AD68" i="5"/>
  <c r="AG68" i="5"/>
  <c r="AJ68" i="5"/>
  <c r="B69" i="5"/>
  <c r="C69" i="5"/>
  <c r="F69" i="5"/>
  <c r="I69" i="5"/>
  <c r="L69" i="5"/>
  <c r="F75" i="1"/>
  <c r="O69" i="5"/>
  <c r="R69" i="5"/>
  <c r="U69" i="5"/>
  <c r="X69" i="5"/>
  <c r="J75" i="1"/>
  <c r="AA69" i="5"/>
  <c r="AD69" i="5"/>
  <c r="AG69" i="5"/>
  <c r="AJ69" i="5"/>
  <c r="N75" i="1"/>
  <c r="B70" i="5"/>
  <c r="C70" i="5"/>
  <c r="F70" i="5"/>
  <c r="G70" i="5"/>
  <c r="I70" i="5"/>
  <c r="L70" i="5"/>
  <c r="O70" i="5"/>
  <c r="P70" i="5"/>
  <c r="R70" i="5"/>
  <c r="U70" i="5"/>
  <c r="X70" i="5"/>
  <c r="Y70" i="5"/>
  <c r="AA70" i="5"/>
  <c r="AD70" i="5"/>
  <c r="AG70" i="5"/>
  <c r="AH70" i="5"/>
  <c r="AJ70" i="5"/>
  <c r="B71" i="5"/>
  <c r="C71" i="5"/>
  <c r="H67" i="3"/>
  <c r="F71" i="5"/>
  <c r="I71" i="5"/>
  <c r="L71" i="5"/>
  <c r="O71" i="5"/>
  <c r="R71" i="5"/>
  <c r="U71" i="5"/>
  <c r="X71" i="5"/>
  <c r="AA71" i="5"/>
  <c r="AD71" i="5"/>
  <c r="AG71" i="5"/>
  <c r="AJ71" i="5"/>
  <c r="B72" i="5"/>
  <c r="C72" i="5"/>
  <c r="H68" i="3"/>
  <c r="F72" i="5"/>
  <c r="I72" i="5"/>
  <c r="L72" i="5"/>
  <c r="O72" i="5"/>
  <c r="R72" i="5"/>
  <c r="U72" i="5"/>
  <c r="X72" i="5"/>
  <c r="AA72" i="5"/>
  <c r="AD72" i="5"/>
  <c r="AG72" i="5"/>
  <c r="AJ72" i="5"/>
  <c r="B73" i="5"/>
  <c r="G69" i="3"/>
  <c r="C73" i="5"/>
  <c r="F73" i="5"/>
  <c r="I73" i="5"/>
  <c r="L73" i="5"/>
  <c r="F79" i="1"/>
  <c r="O73" i="5"/>
  <c r="R73" i="5"/>
  <c r="U73" i="5"/>
  <c r="X73" i="5"/>
  <c r="J79" i="1"/>
  <c r="AA73" i="5"/>
  <c r="AD73" i="5"/>
  <c r="AG73" i="5"/>
  <c r="AJ73" i="5"/>
  <c r="N79" i="1"/>
  <c r="B74" i="5"/>
  <c r="C74" i="5"/>
  <c r="F74" i="5"/>
  <c r="I74" i="5"/>
  <c r="L74" i="5"/>
  <c r="O74" i="5"/>
  <c r="R74" i="5"/>
  <c r="U74" i="5"/>
  <c r="X74" i="5"/>
  <c r="AA74" i="5"/>
  <c r="AD74" i="5"/>
  <c r="AG74" i="5"/>
  <c r="AJ74" i="5"/>
  <c r="B75" i="5"/>
  <c r="C75" i="5"/>
  <c r="F75" i="5"/>
  <c r="I75" i="5"/>
  <c r="L75" i="5"/>
  <c r="O75" i="5"/>
  <c r="R75" i="5"/>
  <c r="U75" i="5"/>
  <c r="X75" i="5"/>
  <c r="AA75" i="5"/>
  <c r="AD75" i="5"/>
  <c r="AG75" i="5"/>
  <c r="AJ75" i="5"/>
  <c r="B76" i="5"/>
  <c r="G72" i="3"/>
  <c r="C76" i="5"/>
  <c r="H72" i="3"/>
  <c r="F76" i="5"/>
  <c r="I76" i="5"/>
  <c r="L76" i="5"/>
  <c r="O76" i="5"/>
  <c r="R76" i="5"/>
  <c r="U76" i="5"/>
  <c r="X76" i="5"/>
  <c r="AA76" i="5"/>
  <c r="AD76" i="5"/>
  <c r="AG76" i="5"/>
  <c r="AJ76" i="5"/>
  <c r="B77" i="5"/>
  <c r="C77" i="5"/>
  <c r="F77" i="5"/>
  <c r="I77" i="5"/>
  <c r="L77" i="5"/>
  <c r="F83" i="1"/>
  <c r="O77" i="5"/>
  <c r="R77" i="5"/>
  <c r="U77" i="5"/>
  <c r="X77" i="5"/>
  <c r="J83" i="1"/>
  <c r="AA77" i="5"/>
  <c r="AD77" i="5"/>
  <c r="AG77" i="5"/>
  <c r="AJ77" i="5"/>
  <c r="N83" i="1"/>
  <c r="B78" i="5"/>
  <c r="C78" i="5"/>
  <c r="F78" i="5"/>
  <c r="I78" i="5"/>
  <c r="L78" i="5"/>
  <c r="O78" i="5"/>
  <c r="R78" i="5"/>
  <c r="U78" i="5"/>
  <c r="X78" i="5"/>
  <c r="AA78" i="5"/>
  <c r="AD78" i="5"/>
  <c r="AG78" i="5"/>
  <c r="AJ78" i="5"/>
  <c r="B79" i="5"/>
  <c r="C79" i="5"/>
  <c r="H75" i="3"/>
  <c r="F79" i="5"/>
  <c r="I79" i="5"/>
  <c r="L79" i="5"/>
  <c r="O79" i="5"/>
  <c r="R79" i="5"/>
  <c r="U79" i="5"/>
  <c r="X79" i="5"/>
  <c r="AA79" i="5"/>
  <c r="AD79" i="5"/>
  <c r="AG79" i="5"/>
  <c r="AJ79" i="5"/>
  <c r="B80" i="5"/>
  <c r="C80" i="5"/>
  <c r="H76" i="3"/>
  <c r="F80" i="5"/>
  <c r="I80" i="5"/>
  <c r="L80" i="5"/>
  <c r="O80" i="5"/>
  <c r="R80" i="5"/>
  <c r="U80" i="5"/>
  <c r="X80" i="5"/>
  <c r="AA80" i="5"/>
  <c r="AD80" i="5"/>
  <c r="AG80" i="5"/>
  <c r="AJ80" i="5"/>
  <c r="B81" i="5"/>
  <c r="G77" i="3"/>
  <c r="C81" i="5"/>
  <c r="F81" i="5"/>
  <c r="I81" i="5"/>
  <c r="L81" i="5"/>
  <c r="F87" i="1"/>
  <c r="O81" i="5"/>
  <c r="R81" i="5"/>
  <c r="U81" i="5"/>
  <c r="X81" i="5"/>
  <c r="J87" i="1"/>
  <c r="AA81" i="5"/>
  <c r="AD81" i="5"/>
  <c r="AG81" i="5"/>
  <c r="AJ81" i="5"/>
  <c r="N87" i="1"/>
  <c r="B82" i="5"/>
  <c r="C82" i="5"/>
  <c r="F82" i="5"/>
  <c r="I82" i="5"/>
  <c r="L82" i="5"/>
  <c r="O82" i="5"/>
  <c r="R82" i="5"/>
  <c r="U82" i="5"/>
  <c r="X82" i="5"/>
  <c r="AA82" i="5"/>
  <c r="AD82" i="5"/>
  <c r="AG82" i="5"/>
  <c r="AJ82" i="5"/>
  <c r="B83" i="5"/>
  <c r="C83" i="5"/>
  <c r="F83" i="5"/>
  <c r="I83" i="5"/>
  <c r="L83" i="5"/>
  <c r="O83" i="5"/>
  <c r="R83" i="5"/>
  <c r="U83" i="5"/>
  <c r="X83" i="5"/>
  <c r="AA83" i="5"/>
  <c r="AD83" i="5"/>
  <c r="AG83" i="5"/>
  <c r="AJ83" i="5"/>
  <c r="B84" i="5"/>
  <c r="C84" i="5"/>
  <c r="H80" i="3"/>
  <c r="F84" i="5"/>
  <c r="I84" i="5"/>
  <c r="L84" i="5"/>
  <c r="O84" i="5"/>
  <c r="R84" i="5"/>
  <c r="U84" i="5"/>
  <c r="X84" i="5"/>
  <c r="AA84" i="5"/>
  <c r="AD84" i="5"/>
  <c r="AG84" i="5"/>
  <c r="AJ84" i="5"/>
  <c r="B85" i="5"/>
  <c r="C85" i="5"/>
  <c r="F85" i="5"/>
  <c r="I85" i="5"/>
  <c r="L85" i="5"/>
  <c r="F91" i="1"/>
  <c r="O85" i="5"/>
  <c r="R85" i="5"/>
  <c r="U85" i="5"/>
  <c r="X85" i="5"/>
  <c r="J91" i="1"/>
  <c r="AA85" i="5"/>
  <c r="AD85" i="5"/>
  <c r="AG85" i="5"/>
  <c r="AJ85" i="5"/>
  <c r="N91" i="1"/>
  <c r="B86" i="5"/>
  <c r="C86" i="5"/>
  <c r="F86" i="5"/>
  <c r="I86" i="5"/>
  <c r="L86" i="5"/>
  <c r="O86" i="5"/>
  <c r="R86" i="5"/>
  <c r="U86" i="5"/>
  <c r="X86" i="5"/>
  <c r="AA86" i="5"/>
  <c r="AD86" i="5"/>
  <c r="AG86" i="5"/>
  <c r="AJ86" i="5"/>
  <c r="B87" i="5"/>
  <c r="C87" i="5"/>
  <c r="H83" i="3"/>
  <c r="F87" i="5"/>
  <c r="I87" i="5"/>
  <c r="L87" i="5"/>
  <c r="O87" i="5"/>
  <c r="R87" i="5"/>
  <c r="U87" i="5"/>
  <c r="X87" i="5"/>
  <c r="AA87" i="5"/>
  <c r="AD87" i="5"/>
  <c r="AG87" i="5"/>
  <c r="AJ87" i="5"/>
  <c r="B88" i="5"/>
  <c r="G84" i="3"/>
  <c r="C88" i="5"/>
  <c r="H84" i="3"/>
  <c r="J84" i="3"/>
  <c r="F88" i="5"/>
  <c r="I88" i="5"/>
  <c r="L88" i="5"/>
  <c r="O88" i="5"/>
  <c r="R88" i="5"/>
  <c r="U88" i="5"/>
  <c r="X88" i="5"/>
  <c r="AA88" i="5"/>
  <c r="AD88" i="5"/>
  <c r="AG88" i="5"/>
  <c r="AJ88" i="5"/>
  <c r="B89" i="5"/>
  <c r="G85" i="3"/>
  <c r="C89" i="5"/>
  <c r="F89" i="5"/>
  <c r="I89" i="5"/>
  <c r="L89" i="5"/>
  <c r="F95" i="1"/>
  <c r="O89" i="5"/>
  <c r="R89" i="5"/>
  <c r="U89" i="5"/>
  <c r="X89" i="5"/>
  <c r="J95" i="1"/>
  <c r="AA89" i="5"/>
  <c r="AD89" i="5"/>
  <c r="AG89" i="5"/>
  <c r="AJ89" i="5"/>
  <c r="N95" i="1"/>
  <c r="B90" i="5"/>
  <c r="C90" i="5"/>
  <c r="F90" i="5"/>
  <c r="I90" i="5"/>
  <c r="L90" i="5"/>
  <c r="O90" i="5"/>
  <c r="R90" i="5"/>
  <c r="U90" i="5"/>
  <c r="X90" i="5"/>
  <c r="AA90" i="5"/>
  <c r="AD90" i="5"/>
  <c r="AG90" i="5"/>
  <c r="AJ90" i="5"/>
  <c r="B91" i="5"/>
  <c r="C91" i="5"/>
  <c r="H87" i="3"/>
  <c r="F91" i="5"/>
  <c r="I91" i="5"/>
  <c r="L91" i="5"/>
  <c r="O91" i="5"/>
  <c r="R91" i="5"/>
  <c r="U91" i="5"/>
  <c r="X91" i="5"/>
  <c r="AA91" i="5"/>
  <c r="AD91" i="5"/>
  <c r="AG91" i="5"/>
  <c r="AJ91" i="5"/>
  <c r="B92" i="5"/>
  <c r="G88" i="3"/>
  <c r="C92" i="5"/>
  <c r="F92" i="5"/>
  <c r="I92" i="5"/>
  <c r="L92" i="5"/>
  <c r="O92" i="5"/>
  <c r="R92" i="5"/>
  <c r="U92" i="5"/>
  <c r="X92" i="5"/>
  <c r="AA92" i="5"/>
  <c r="AD92" i="5"/>
  <c r="AG92" i="5"/>
  <c r="AJ92" i="5"/>
  <c r="B93" i="5"/>
  <c r="G89" i="3"/>
  <c r="C93" i="5"/>
  <c r="F93" i="5"/>
  <c r="I93" i="5"/>
  <c r="L93" i="5"/>
  <c r="F99" i="1"/>
  <c r="O93" i="5"/>
  <c r="R93" i="5"/>
  <c r="U93" i="5"/>
  <c r="X93" i="5"/>
  <c r="J99" i="1"/>
  <c r="AA93" i="5"/>
  <c r="AD93" i="5"/>
  <c r="AG93" i="5"/>
  <c r="AJ93" i="5"/>
  <c r="N99" i="1"/>
  <c r="B94" i="5"/>
  <c r="C94" i="5"/>
  <c r="F94" i="5"/>
  <c r="I94" i="5"/>
  <c r="L94" i="5"/>
  <c r="O94" i="5"/>
  <c r="R94" i="5"/>
  <c r="U94" i="5"/>
  <c r="X94" i="5"/>
  <c r="AA94" i="5"/>
  <c r="AD94" i="5"/>
  <c r="AG94" i="5"/>
  <c r="AJ94" i="5"/>
  <c r="B95" i="5"/>
  <c r="C95" i="5"/>
  <c r="F95" i="5"/>
  <c r="I95" i="5"/>
  <c r="L95" i="5"/>
  <c r="O95" i="5"/>
  <c r="R95" i="5"/>
  <c r="U95" i="5"/>
  <c r="X95" i="5"/>
  <c r="AA95" i="5"/>
  <c r="AD95" i="5"/>
  <c r="AG95" i="5"/>
  <c r="AJ95" i="5"/>
  <c r="B96" i="5"/>
  <c r="C96" i="5"/>
  <c r="F96" i="5"/>
  <c r="I96" i="5"/>
  <c r="L96" i="5"/>
  <c r="O96" i="5"/>
  <c r="R96" i="5"/>
  <c r="U96" i="5"/>
  <c r="X96" i="5"/>
  <c r="AA96" i="5"/>
  <c r="AD96" i="5"/>
  <c r="AG96" i="5"/>
  <c r="AJ96" i="5"/>
  <c r="B97" i="5"/>
  <c r="G93" i="3"/>
  <c r="C97" i="5"/>
  <c r="F97" i="5"/>
  <c r="I97" i="5"/>
  <c r="L97" i="5"/>
  <c r="F103" i="1"/>
  <c r="O97" i="5"/>
  <c r="R97" i="5"/>
  <c r="U97" i="5"/>
  <c r="X97" i="5"/>
  <c r="J103" i="1"/>
  <c r="AA97" i="5"/>
  <c r="AD97" i="5"/>
  <c r="AG97" i="5"/>
  <c r="AJ97" i="5"/>
  <c r="N103" i="1"/>
  <c r="B98" i="5"/>
  <c r="C98" i="5"/>
  <c r="F98" i="5"/>
  <c r="I98" i="5"/>
  <c r="L98" i="5"/>
  <c r="O98" i="5"/>
  <c r="R98" i="5"/>
  <c r="U98" i="5"/>
  <c r="X98" i="5"/>
  <c r="AA98" i="5"/>
  <c r="AD98" i="5"/>
  <c r="AG98" i="5"/>
  <c r="AJ98" i="5"/>
  <c r="B99" i="5"/>
  <c r="C99" i="5"/>
  <c r="H95" i="3"/>
  <c r="F99" i="5"/>
  <c r="I99" i="5"/>
  <c r="L99" i="5"/>
  <c r="O99" i="5"/>
  <c r="R99" i="5"/>
  <c r="U99" i="5"/>
  <c r="X99" i="5"/>
  <c r="AA99" i="5"/>
  <c r="AD99" i="5"/>
  <c r="AG99" i="5"/>
  <c r="AJ99" i="5"/>
  <c r="B100" i="5"/>
  <c r="G96" i="3"/>
  <c r="C100" i="5"/>
  <c r="H96" i="3"/>
  <c r="F100" i="5"/>
  <c r="I100" i="5"/>
  <c r="L100" i="5"/>
  <c r="O100" i="5"/>
  <c r="R100" i="5"/>
  <c r="U100" i="5"/>
  <c r="X100" i="5"/>
  <c r="AA100" i="5"/>
  <c r="AD100" i="5"/>
  <c r="AG100" i="5"/>
  <c r="AJ100" i="5"/>
  <c r="B101" i="5"/>
  <c r="G97" i="3"/>
  <c r="C101" i="5"/>
  <c r="F101" i="5"/>
  <c r="I101" i="5"/>
  <c r="L101" i="5"/>
  <c r="F107" i="1"/>
  <c r="O101" i="5"/>
  <c r="R101" i="5"/>
  <c r="U101" i="5"/>
  <c r="X101" i="5"/>
  <c r="J107" i="1"/>
  <c r="AA101" i="5"/>
  <c r="AD101" i="5"/>
  <c r="AG101" i="5"/>
  <c r="AJ101" i="5"/>
  <c r="N107" i="1"/>
  <c r="B102" i="5"/>
  <c r="C102" i="5"/>
  <c r="F102" i="5"/>
  <c r="I102" i="5"/>
  <c r="L102" i="5"/>
  <c r="O102" i="5"/>
  <c r="R102" i="5"/>
  <c r="U102" i="5"/>
  <c r="X102" i="5"/>
  <c r="AA102" i="5"/>
  <c r="AD102" i="5"/>
  <c r="AG102" i="5"/>
  <c r="AJ102" i="5"/>
  <c r="B103" i="5"/>
  <c r="C103" i="5"/>
  <c r="F103" i="5"/>
  <c r="I103" i="5"/>
  <c r="L103" i="5"/>
  <c r="O103" i="5"/>
  <c r="R103" i="5"/>
  <c r="U103" i="5"/>
  <c r="X103" i="5"/>
  <c r="AA103" i="5"/>
  <c r="AD103" i="5"/>
  <c r="AG103" i="5"/>
  <c r="AJ103" i="5"/>
  <c r="B104" i="5"/>
  <c r="C104" i="5"/>
  <c r="F104" i="5"/>
  <c r="G104" i="5"/>
  <c r="I104" i="5"/>
  <c r="L104" i="5"/>
  <c r="O104" i="5"/>
  <c r="R104" i="5"/>
  <c r="U104" i="5"/>
  <c r="X104" i="5"/>
  <c r="AA104" i="5"/>
  <c r="AC104" i="5"/>
  <c r="AD104" i="5"/>
  <c r="AG104" i="5"/>
  <c r="AJ104" i="5"/>
  <c r="B105" i="5"/>
  <c r="C105" i="5"/>
  <c r="H101" i="3"/>
  <c r="F105" i="5"/>
  <c r="I105" i="5"/>
  <c r="L105" i="5"/>
  <c r="O105" i="5"/>
  <c r="R105" i="5"/>
  <c r="U105" i="5"/>
  <c r="X105" i="5"/>
  <c r="AA105" i="5"/>
  <c r="AD105" i="5"/>
  <c r="AG105" i="5"/>
  <c r="AJ105" i="5"/>
  <c r="D106" i="5"/>
  <c r="E106" i="5"/>
  <c r="G106" i="5"/>
  <c r="G109" i="5"/>
  <c r="H106" i="5"/>
  <c r="J106" i="5"/>
  <c r="K106" i="5"/>
  <c r="M106" i="5"/>
  <c r="N106" i="5"/>
  <c r="P106" i="5"/>
  <c r="Q106" i="5"/>
  <c r="R106" i="5"/>
  <c r="S106" i="5"/>
  <c r="T106" i="5"/>
  <c r="V106" i="5"/>
  <c r="V109" i="5"/>
  <c r="W106" i="5"/>
  <c r="Y106" i="5"/>
  <c r="Z106" i="5"/>
  <c r="AA106" i="5"/>
  <c r="AB106" i="5"/>
  <c r="AC106" i="5"/>
  <c r="AE106" i="5"/>
  <c r="AE109" i="5"/>
  <c r="AE108" i="5"/>
  <c r="AF106" i="5"/>
  <c r="AH106" i="5"/>
  <c r="AI106" i="5"/>
  <c r="D108" i="5"/>
  <c r="G108" i="5"/>
  <c r="AB108" i="5"/>
  <c r="D109" i="5"/>
  <c r="P109" i="5"/>
  <c r="S109" i="5"/>
  <c r="AB109" i="5"/>
  <c r="B127" i="5"/>
  <c r="C127" i="5"/>
  <c r="F127" i="5"/>
  <c r="I127" i="5"/>
  <c r="L127" i="5"/>
  <c r="O127" i="5"/>
  <c r="R127" i="5"/>
  <c r="H139" i="1"/>
  <c r="U127" i="5"/>
  <c r="X127" i="5"/>
  <c r="AA127" i="5"/>
  <c r="AD127" i="5"/>
  <c r="AG127" i="5"/>
  <c r="AJ127" i="5"/>
  <c r="B128" i="5"/>
  <c r="G116" i="3"/>
  <c r="C128" i="5"/>
  <c r="H116" i="3"/>
  <c r="J116" i="3"/>
  <c r="K116" i="3"/>
  <c r="L116" i="3"/>
  <c r="F128" i="5"/>
  <c r="I128" i="5"/>
  <c r="L128" i="5"/>
  <c r="O128" i="5"/>
  <c r="R128" i="5"/>
  <c r="U128" i="5"/>
  <c r="X128" i="5"/>
  <c r="AA128" i="5"/>
  <c r="AD128" i="5"/>
  <c r="AG128" i="5"/>
  <c r="AJ128" i="5"/>
  <c r="B129" i="5"/>
  <c r="C129" i="5"/>
  <c r="F129" i="5"/>
  <c r="I129" i="5"/>
  <c r="L129" i="5"/>
  <c r="O129" i="5"/>
  <c r="R129" i="5"/>
  <c r="U129" i="5"/>
  <c r="X129" i="5"/>
  <c r="AA129" i="5"/>
  <c r="AD129" i="5"/>
  <c r="AG129" i="5"/>
  <c r="AJ129" i="5"/>
  <c r="B130" i="5"/>
  <c r="C130" i="5"/>
  <c r="F130" i="5"/>
  <c r="I130" i="5"/>
  <c r="E142" i="1"/>
  <c r="L130" i="5"/>
  <c r="O130" i="5"/>
  <c r="R130" i="5"/>
  <c r="U130" i="5"/>
  <c r="X130" i="5"/>
  <c r="AA130" i="5"/>
  <c r="AD130" i="5"/>
  <c r="AG130" i="5"/>
  <c r="M142" i="1"/>
  <c r="AJ130" i="5"/>
  <c r="B131" i="5"/>
  <c r="C131" i="5"/>
  <c r="F131" i="5"/>
  <c r="D143" i="1"/>
  <c r="I131" i="5"/>
  <c r="L131" i="5"/>
  <c r="O131" i="5"/>
  <c r="R131" i="5"/>
  <c r="H143" i="1"/>
  <c r="U131" i="5"/>
  <c r="X131" i="5"/>
  <c r="AA131" i="5"/>
  <c r="AD131" i="5"/>
  <c r="L143" i="1"/>
  <c r="AG131" i="5"/>
  <c r="AJ131" i="5"/>
  <c r="B132" i="5"/>
  <c r="C132" i="5"/>
  <c r="H120" i="3"/>
  <c r="F132" i="5"/>
  <c r="I132" i="5"/>
  <c r="L132" i="5"/>
  <c r="O132" i="5"/>
  <c r="R132" i="5"/>
  <c r="U132" i="5"/>
  <c r="X132" i="5"/>
  <c r="AA132" i="5"/>
  <c r="AD132" i="5"/>
  <c r="AG132" i="5"/>
  <c r="AJ132" i="5"/>
  <c r="B133" i="5"/>
  <c r="G121" i="3"/>
  <c r="C133" i="5"/>
  <c r="F133" i="5"/>
  <c r="I133" i="5"/>
  <c r="L133" i="5"/>
  <c r="F145" i="1"/>
  <c r="O133" i="5"/>
  <c r="R133" i="5"/>
  <c r="U133" i="5"/>
  <c r="X133" i="5"/>
  <c r="J145" i="1"/>
  <c r="AA133" i="5"/>
  <c r="AD133" i="5"/>
  <c r="AG133" i="5"/>
  <c r="AJ133" i="5"/>
  <c r="N145" i="1"/>
  <c r="B134" i="5"/>
  <c r="C134" i="5"/>
  <c r="F134" i="5"/>
  <c r="I134" i="5"/>
  <c r="E146" i="1"/>
  <c r="L134" i="5"/>
  <c r="O134" i="5"/>
  <c r="R134" i="5"/>
  <c r="U134" i="5"/>
  <c r="I146" i="1"/>
  <c r="X134" i="5"/>
  <c r="AA134" i="5"/>
  <c r="AD134" i="5"/>
  <c r="AG134" i="5"/>
  <c r="M146" i="1"/>
  <c r="AJ134" i="5"/>
  <c r="B135" i="5"/>
  <c r="C135" i="5"/>
  <c r="F135" i="5"/>
  <c r="D147" i="1"/>
  <c r="I135" i="5"/>
  <c r="L135" i="5"/>
  <c r="O135" i="5"/>
  <c r="R135" i="5"/>
  <c r="H147" i="1"/>
  <c r="U135" i="5"/>
  <c r="X135" i="5"/>
  <c r="AA135" i="5"/>
  <c r="AD135" i="5"/>
  <c r="L147" i="1"/>
  <c r="AG135" i="5"/>
  <c r="AJ135" i="5"/>
  <c r="B136" i="5"/>
  <c r="C136" i="5"/>
  <c r="H124" i="3"/>
  <c r="F136" i="5"/>
  <c r="I136" i="5"/>
  <c r="L136" i="5"/>
  <c r="O136" i="5"/>
  <c r="R136" i="5"/>
  <c r="U136" i="5"/>
  <c r="X136" i="5"/>
  <c r="AA136" i="5"/>
  <c r="AD136" i="5"/>
  <c r="AG136" i="5"/>
  <c r="AJ136" i="5"/>
  <c r="B137" i="5"/>
  <c r="G125" i="3"/>
  <c r="C137" i="5"/>
  <c r="F137" i="5"/>
  <c r="I137" i="5"/>
  <c r="L137" i="5"/>
  <c r="O137" i="5"/>
  <c r="R137" i="5"/>
  <c r="U137" i="5"/>
  <c r="X137" i="5"/>
  <c r="AA137" i="5"/>
  <c r="AD137" i="5"/>
  <c r="AG137" i="5"/>
  <c r="AJ137" i="5"/>
  <c r="B138" i="5"/>
  <c r="C138" i="5"/>
  <c r="F138" i="5"/>
  <c r="I138" i="5"/>
  <c r="E150" i="1"/>
  <c r="L138" i="5"/>
  <c r="O138" i="5"/>
  <c r="R138" i="5"/>
  <c r="U138" i="5"/>
  <c r="I150" i="1"/>
  <c r="X138" i="5"/>
  <c r="AA138" i="5"/>
  <c r="AD138" i="5"/>
  <c r="AG138" i="5"/>
  <c r="M150" i="1"/>
  <c r="AJ138" i="5"/>
  <c r="B139" i="5"/>
  <c r="C139" i="5"/>
  <c r="F139" i="5"/>
  <c r="D151" i="1"/>
  <c r="I139" i="5"/>
  <c r="L139" i="5"/>
  <c r="O139" i="5"/>
  <c r="R139" i="5"/>
  <c r="H151" i="1"/>
  <c r="U139" i="5"/>
  <c r="X139" i="5"/>
  <c r="AA139" i="5"/>
  <c r="AD139" i="5"/>
  <c r="L151" i="1"/>
  <c r="AG139" i="5"/>
  <c r="AJ139" i="5"/>
  <c r="B140" i="5"/>
  <c r="C140" i="5"/>
  <c r="H128" i="3"/>
  <c r="J128" i="3"/>
  <c r="K128" i="3"/>
  <c r="L128" i="3"/>
  <c r="F140" i="5"/>
  <c r="I140" i="5"/>
  <c r="L140" i="5"/>
  <c r="O140" i="5"/>
  <c r="R140" i="5"/>
  <c r="U140" i="5"/>
  <c r="X140" i="5"/>
  <c r="AA140" i="5"/>
  <c r="AD140" i="5"/>
  <c r="AG140" i="5"/>
  <c r="AJ140" i="5"/>
  <c r="B141" i="5"/>
  <c r="G129" i="3"/>
  <c r="J129" i="3"/>
  <c r="C141" i="5"/>
  <c r="F141" i="5"/>
  <c r="I141" i="5"/>
  <c r="L141" i="5"/>
  <c r="F153" i="1"/>
  <c r="O141" i="5"/>
  <c r="R141" i="5"/>
  <c r="U141" i="5"/>
  <c r="X141" i="5"/>
  <c r="J153" i="1"/>
  <c r="AA141" i="5"/>
  <c r="AD141" i="5"/>
  <c r="AG141" i="5"/>
  <c r="AJ141" i="5"/>
  <c r="N153" i="1"/>
  <c r="B142" i="5"/>
  <c r="C142" i="5"/>
  <c r="F142" i="5"/>
  <c r="I142" i="5"/>
  <c r="E154" i="1"/>
  <c r="L142" i="5"/>
  <c r="O142" i="5"/>
  <c r="R142" i="5"/>
  <c r="U142" i="5"/>
  <c r="I154" i="1"/>
  <c r="X142" i="5"/>
  <c r="AA142" i="5"/>
  <c r="AD142" i="5"/>
  <c r="AG142" i="5"/>
  <c r="M154" i="1"/>
  <c r="AJ142" i="5"/>
  <c r="B143" i="5"/>
  <c r="C143" i="5"/>
  <c r="F143" i="5"/>
  <c r="D155" i="1"/>
  <c r="I143" i="5"/>
  <c r="L143" i="5"/>
  <c r="O143" i="5"/>
  <c r="R143" i="5"/>
  <c r="H155" i="1"/>
  <c r="U143" i="5"/>
  <c r="X143" i="5"/>
  <c r="AA143" i="5"/>
  <c r="AD143" i="5"/>
  <c r="L155" i="1"/>
  <c r="AG143" i="5"/>
  <c r="AJ143" i="5"/>
  <c r="B144" i="5"/>
  <c r="C144" i="5"/>
  <c r="H132" i="3"/>
  <c r="F144" i="5"/>
  <c r="I144" i="5"/>
  <c r="L144" i="5"/>
  <c r="O144" i="5"/>
  <c r="R144" i="5"/>
  <c r="U144" i="5"/>
  <c r="X144" i="5"/>
  <c r="AA144" i="5"/>
  <c r="AD144" i="5"/>
  <c r="AG144" i="5"/>
  <c r="AJ144" i="5"/>
  <c r="B145" i="5"/>
  <c r="G133" i="3"/>
  <c r="J133" i="3"/>
  <c r="C145" i="5"/>
  <c r="F145" i="5"/>
  <c r="I145" i="5"/>
  <c r="L145" i="5"/>
  <c r="O145" i="5"/>
  <c r="R145" i="5"/>
  <c r="U145" i="5"/>
  <c r="X145" i="5"/>
  <c r="AA145" i="5"/>
  <c r="AD145" i="5"/>
  <c r="AG145" i="5"/>
  <c r="AJ145" i="5"/>
  <c r="B146" i="5"/>
  <c r="C146" i="5"/>
  <c r="F146" i="5"/>
  <c r="I146" i="5"/>
  <c r="E158" i="1"/>
  <c r="L146" i="5"/>
  <c r="O146" i="5"/>
  <c r="R146" i="5"/>
  <c r="U146" i="5"/>
  <c r="I158" i="1"/>
  <c r="X146" i="5"/>
  <c r="AA146" i="5"/>
  <c r="AD146" i="5"/>
  <c r="AG146" i="5"/>
  <c r="M158" i="1"/>
  <c r="AJ146" i="5"/>
  <c r="B147" i="5"/>
  <c r="C147" i="5"/>
  <c r="F147" i="5"/>
  <c r="D159" i="1"/>
  <c r="I147" i="5"/>
  <c r="L147" i="5"/>
  <c r="O147" i="5"/>
  <c r="R147" i="5"/>
  <c r="H159" i="1"/>
  <c r="U147" i="5"/>
  <c r="X147" i="5"/>
  <c r="AA147" i="5"/>
  <c r="AD147" i="5"/>
  <c r="L159" i="1"/>
  <c r="AG147" i="5"/>
  <c r="AJ147" i="5"/>
  <c r="B148" i="5"/>
  <c r="C148" i="5"/>
  <c r="H136" i="3"/>
  <c r="F148" i="5"/>
  <c r="I148" i="5"/>
  <c r="L148" i="5"/>
  <c r="O148" i="5"/>
  <c r="R148" i="5"/>
  <c r="U148" i="5"/>
  <c r="X148" i="5"/>
  <c r="AA148" i="5"/>
  <c r="AD148" i="5"/>
  <c r="AG148" i="5"/>
  <c r="AJ148" i="5"/>
  <c r="B149" i="5"/>
  <c r="G137" i="3"/>
  <c r="C149" i="5"/>
  <c r="F149" i="5"/>
  <c r="I149" i="5"/>
  <c r="L149" i="5"/>
  <c r="F161" i="1"/>
  <c r="O149" i="5"/>
  <c r="R149" i="5"/>
  <c r="U149" i="5"/>
  <c r="X149" i="5"/>
  <c r="J161" i="1"/>
  <c r="AA149" i="5"/>
  <c r="AD149" i="5"/>
  <c r="AG149" i="5"/>
  <c r="AJ149" i="5"/>
  <c r="N161" i="1"/>
  <c r="B150" i="5"/>
  <c r="C150" i="5"/>
  <c r="F150" i="5"/>
  <c r="I150" i="5"/>
  <c r="E162" i="1"/>
  <c r="L150" i="5"/>
  <c r="O150" i="5"/>
  <c r="R150" i="5"/>
  <c r="U150" i="5"/>
  <c r="I162" i="1"/>
  <c r="X150" i="5"/>
  <c r="AA150" i="5"/>
  <c r="AD150" i="5"/>
  <c r="AG150" i="5"/>
  <c r="M162" i="1"/>
  <c r="AJ150" i="5"/>
  <c r="B151" i="5"/>
  <c r="C151" i="5"/>
  <c r="F151" i="5"/>
  <c r="D163" i="1"/>
  <c r="I151" i="5"/>
  <c r="L151" i="5"/>
  <c r="O151" i="5"/>
  <c r="R151" i="5"/>
  <c r="H163" i="1"/>
  <c r="U151" i="5"/>
  <c r="X151" i="5"/>
  <c r="AA151" i="5"/>
  <c r="AD151" i="5"/>
  <c r="L163" i="1"/>
  <c r="AG151" i="5"/>
  <c r="AJ151" i="5"/>
  <c r="B152" i="5"/>
  <c r="C152" i="5"/>
  <c r="H140" i="3"/>
  <c r="F152" i="5"/>
  <c r="I152" i="5"/>
  <c r="L152" i="5"/>
  <c r="O152" i="5"/>
  <c r="R152" i="5"/>
  <c r="U152" i="5"/>
  <c r="X152" i="5"/>
  <c r="AA152" i="5"/>
  <c r="AD152" i="5"/>
  <c r="AG152" i="5"/>
  <c r="AJ152" i="5"/>
  <c r="B153" i="5"/>
  <c r="G141" i="3"/>
  <c r="J141" i="3"/>
  <c r="C153" i="5"/>
  <c r="F153" i="5"/>
  <c r="I153" i="5"/>
  <c r="L153" i="5"/>
  <c r="O153" i="5"/>
  <c r="R153" i="5"/>
  <c r="U153" i="5"/>
  <c r="X153" i="5"/>
  <c r="AA153" i="5"/>
  <c r="AD153" i="5"/>
  <c r="AG153" i="5"/>
  <c r="AJ153" i="5"/>
  <c r="B154" i="5"/>
  <c r="C154" i="5"/>
  <c r="F154" i="5"/>
  <c r="I154" i="5"/>
  <c r="E166" i="1"/>
  <c r="L154" i="5"/>
  <c r="O154" i="5"/>
  <c r="R154" i="5"/>
  <c r="U154" i="5"/>
  <c r="I166" i="1"/>
  <c r="X154" i="5"/>
  <c r="AA154" i="5"/>
  <c r="AD154" i="5"/>
  <c r="AG154" i="5"/>
  <c r="M166" i="1"/>
  <c r="AJ154" i="5"/>
  <c r="B155" i="5"/>
  <c r="C155" i="5"/>
  <c r="F155" i="5"/>
  <c r="D167" i="1"/>
  <c r="I155" i="5"/>
  <c r="L155" i="5"/>
  <c r="O155" i="5"/>
  <c r="R155" i="5"/>
  <c r="H167" i="1"/>
  <c r="U155" i="5"/>
  <c r="X155" i="5"/>
  <c r="AA155" i="5"/>
  <c r="AD155" i="5"/>
  <c r="L167" i="1"/>
  <c r="AG155" i="5"/>
  <c r="AJ155" i="5"/>
  <c r="B156" i="5"/>
  <c r="C156" i="5"/>
  <c r="H144" i="3"/>
  <c r="F156" i="5"/>
  <c r="I156" i="5"/>
  <c r="L156" i="5"/>
  <c r="O156" i="5"/>
  <c r="R156" i="5"/>
  <c r="U156" i="5"/>
  <c r="X156" i="5"/>
  <c r="AA156" i="5"/>
  <c r="AD156" i="5"/>
  <c r="AG156" i="5"/>
  <c r="AJ156" i="5"/>
  <c r="B157" i="5"/>
  <c r="G145" i="3"/>
  <c r="J145" i="3"/>
  <c r="C157" i="5"/>
  <c r="F157" i="5"/>
  <c r="I157" i="5"/>
  <c r="L157" i="5"/>
  <c r="F169" i="1"/>
  <c r="O157" i="5"/>
  <c r="R157" i="5"/>
  <c r="U157" i="5"/>
  <c r="X157" i="5"/>
  <c r="J169" i="1"/>
  <c r="AA157" i="5"/>
  <c r="AD157" i="5"/>
  <c r="AG157" i="5"/>
  <c r="AJ157" i="5"/>
  <c r="N169" i="1"/>
  <c r="B158" i="5"/>
  <c r="C158" i="5"/>
  <c r="F158" i="5"/>
  <c r="I158" i="5"/>
  <c r="E170" i="1"/>
  <c r="L158" i="5"/>
  <c r="O158" i="5"/>
  <c r="R158" i="5"/>
  <c r="U158" i="5"/>
  <c r="I170" i="1"/>
  <c r="X158" i="5"/>
  <c r="AA158" i="5"/>
  <c r="AD158" i="5"/>
  <c r="AG158" i="5"/>
  <c r="M170" i="1"/>
  <c r="AJ158" i="5"/>
  <c r="B159" i="5"/>
  <c r="C159" i="5"/>
  <c r="F159" i="5"/>
  <c r="D171" i="1"/>
  <c r="I159" i="5"/>
  <c r="L159" i="5"/>
  <c r="O159" i="5"/>
  <c r="R159" i="5"/>
  <c r="H171" i="1"/>
  <c r="U159" i="5"/>
  <c r="X159" i="5"/>
  <c r="AA159" i="5"/>
  <c r="AD159" i="5"/>
  <c r="L171" i="1"/>
  <c r="AG159" i="5"/>
  <c r="AJ159" i="5"/>
  <c r="B160" i="5"/>
  <c r="C160" i="5"/>
  <c r="H148" i="3"/>
  <c r="F160" i="5"/>
  <c r="I160" i="5"/>
  <c r="L160" i="5"/>
  <c r="O160" i="5"/>
  <c r="R160" i="5"/>
  <c r="U160" i="5"/>
  <c r="X160" i="5"/>
  <c r="AA160" i="5"/>
  <c r="AD160" i="5"/>
  <c r="AG160" i="5"/>
  <c r="AJ160" i="5"/>
  <c r="B161" i="5"/>
  <c r="G149" i="3"/>
  <c r="C161" i="5"/>
  <c r="F161" i="5"/>
  <c r="I161" i="5"/>
  <c r="L161" i="5"/>
  <c r="O161" i="5"/>
  <c r="R161" i="5"/>
  <c r="U161" i="5"/>
  <c r="X161" i="5"/>
  <c r="AA161" i="5"/>
  <c r="AD161" i="5"/>
  <c r="AG161" i="5"/>
  <c r="AJ161" i="5"/>
  <c r="B162" i="5"/>
  <c r="C162" i="5"/>
  <c r="F162" i="5"/>
  <c r="I162" i="5"/>
  <c r="E174" i="1"/>
  <c r="L162" i="5"/>
  <c r="O162" i="5"/>
  <c r="R162" i="5"/>
  <c r="U162" i="5"/>
  <c r="I174" i="1"/>
  <c r="X162" i="5"/>
  <c r="AA162" i="5"/>
  <c r="AD162" i="5"/>
  <c r="AG162" i="5"/>
  <c r="M174" i="1"/>
  <c r="AJ162" i="5"/>
  <c r="B163" i="5"/>
  <c r="C163" i="5"/>
  <c r="F163" i="5"/>
  <c r="D175" i="1"/>
  <c r="I163" i="5"/>
  <c r="L163" i="5"/>
  <c r="O163" i="5"/>
  <c r="R163" i="5"/>
  <c r="H175" i="1"/>
  <c r="U163" i="5"/>
  <c r="X163" i="5"/>
  <c r="AA163" i="5"/>
  <c r="AD163" i="5"/>
  <c r="L175" i="1"/>
  <c r="AG163" i="5"/>
  <c r="AJ163" i="5"/>
  <c r="B164" i="5"/>
  <c r="C164" i="5"/>
  <c r="F164" i="5"/>
  <c r="I164" i="5"/>
  <c r="L164" i="5"/>
  <c r="O164" i="5"/>
  <c r="R164" i="5"/>
  <c r="U164" i="5"/>
  <c r="X164" i="5"/>
  <c r="AA164" i="5"/>
  <c r="AD164" i="5"/>
  <c r="AG164" i="5"/>
  <c r="AJ164" i="5"/>
  <c r="B165" i="5"/>
  <c r="D165" i="5"/>
  <c r="E165" i="5"/>
  <c r="G165" i="5"/>
  <c r="H165" i="5"/>
  <c r="J165" i="5"/>
  <c r="J168" i="5"/>
  <c r="K165" i="5"/>
  <c r="M165" i="5"/>
  <c r="M168" i="5"/>
  <c r="N165" i="5"/>
  <c r="P165" i="5"/>
  <c r="Q165" i="5"/>
  <c r="P168" i="5"/>
  <c r="S165" i="5"/>
  <c r="T165" i="5"/>
  <c r="V165" i="5"/>
  <c r="V168" i="5"/>
  <c r="W165" i="5"/>
  <c r="Y165" i="5"/>
  <c r="Z165" i="5"/>
  <c r="AB165" i="5"/>
  <c r="AC165" i="5"/>
  <c r="AE165" i="5"/>
  <c r="AF165" i="5"/>
  <c r="AH165" i="5"/>
  <c r="AH168" i="5"/>
  <c r="AI165" i="5"/>
  <c r="P167" i="5"/>
  <c r="D168" i="5"/>
  <c r="G168" i="5"/>
  <c r="G167" i="5"/>
  <c r="S168" i="5"/>
  <c r="S167" i="5"/>
  <c r="Y168" i="5"/>
  <c r="AB168" i="5"/>
  <c r="AB167" i="5"/>
  <c r="AE168" i="5"/>
  <c r="AE167" i="5"/>
  <c r="B186" i="5"/>
  <c r="G167" i="3"/>
  <c r="C186" i="5"/>
  <c r="H167" i="3"/>
  <c r="AJ186" i="5"/>
  <c r="B187" i="5"/>
  <c r="C187" i="5"/>
  <c r="AJ187" i="5"/>
  <c r="B188" i="5"/>
  <c r="G169" i="3"/>
  <c r="C188" i="5"/>
  <c r="AJ188" i="5"/>
  <c r="B189" i="5"/>
  <c r="C189" i="5"/>
  <c r="AJ189" i="5"/>
  <c r="B190" i="5"/>
  <c r="G171" i="3"/>
  <c r="C190" i="5"/>
  <c r="H171" i="3"/>
  <c r="AJ190" i="5"/>
  <c r="B191" i="5"/>
  <c r="C191" i="5"/>
  <c r="H172" i="3"/>
  <c r="J172" i="3"/>
  <c r="AJ191" i="5"/>
  <c r="B192" i="5"/>
  <c r="C192" i="5"/>
  <c r="AJ192" i="5"/>
  <c r="B193" i="5"/>
  <c r="C193" i="5"/>
  <c r="AJ193" i="5"/>
  <c r="B194" i="5"/>
  <c r="C194" i="5"/>
  <c r="AJ194" i="5"/>
  <c r="B195" i="5"/>
  <c r="G176" i="3"/>
  <c r="C195" i="5"/>
  <c r="H176" i="3"/>
  <c r="AJ195" i="5"/>
  <c r="B196" i="5"/>
  <c r="G177" i="3"/>
  <c r="J177" i="3"/>
  <c r="K177" i="3"/>
  <c r="L177" i="3"/>
  <c r="C196" i="5"/>
  <c r="AJ196" i="5"/>
  <c r="B197" i="5"/>
  <c r="C197" i="5"/>
  <c r="AJ197" i="5"/>
  <c r="B198" i="5"/>
  <c r="C198" i="5"/>
  <c r="AJ198" i="5"/>
  <c r="B199" i="5"/>
  <c r="C199" i="5"/>
  <c r="AJ199" i="5"/>
  <c r="B200" i="5"/>
  <c r="G181" i="3"/>
  <c r="J181" i="3"/>
  <c r="K181" i="3"/>
  <c r="L181" i="3"/>
  <c r="C200" i="5"/>
  <c r="AJ200" i="5"/>
  <c r="B201" i="5"/>
  <c r="C201" i="5"/>
  <c r="H182" i="3"/>
  <c r="AJ201" i="5"/>
  <c r="B202" i="5"/>
  <c r="C202" i="5"/>
  <c r="H183" i="3"/>
  <c r="J183" i="3"/>
  <c r="AJ202" i="5"/>
  <c r="N220" i="1"/>
  <c r="B203" i="5"/>
  <c r="C203" i="5"/>
  <c r="AJ203" i="5"/>
  <c r="B204" i="5"/>
  <c r="C204" i="5"/>
  <c r="H185" i="3"/>
  <c r="AJ204" i="5"/>
  <c r="B205" i="5"/>
  <c r="C205" i="5"/>
  <c r="AJ205" i="5"/>
  <c r="B206" i="5"/>
  <c r="G187" i="3"/>
  <c r="C206" i="5"/>
  <c r="AJ206" i="5"/>
  <c r="N224" i="1"/>
  <c r="B207" i="5"/>
  <c r="C207" i="5"/>
  <c r="H188" i="3"/>
  <c r="AJ207" i="5"/>
  <c r="B208" i="5"/>
  <c r="C208" i="5"/>
  <c r="AJ208" i="5"/>
  <c r="B209" i="5"/>
  <c r="C209" i="5"/>
  <c r="AJ209" i="5"/>
  <c r="B210" i="5"/>
  <c r="C210" i="5"/>
  <c r="AJ210" i="5"/>
  <c r="B211" i="5"/>
  <c r="C211" i="5"/>
  <c r="H192" i="3"/>
  <c r="AJ211" i="5"/>
  <c r="B212" i="5"/>
  <c r="G193" i="3"/>
  <c r="C212" i="5"/>
  <c r="H193" i="3"/>
  <c r="AJ212" i="5"/>
  <c r="B213" i="5"/>
  <c r="G194" i="3"/>
  <c r="C213" i="5"/>
  <c r="AJ213" i="5"/>
  <c r="N231" i="1"/>
  <c r="B214" i="5"/>
  <c r="C214" i="5"/>
  <c r="AJ214" i="5"/>
  <c r="B215" i="5"/>
  <c r="C215" i="5"/>
  <c r="AJ215" i="5"/>
  <c r="B216" i="5"/>
  <c r="G197" i="3"/>
  <c r="C216" i="5"/>
  <c r="AJ216" i="5"/>
  <c r="B217" i="5"/>
  <c r="C217" i="5"/>
  <c r="H198" i="3"/>
  <c r="J198" i="3"/>
  <c r="AJ217" i="5"/>
  <c r="B218" i="5"/>
  <c r="C218" i="5"/>
  <c r="AJ218" i="5"/>
  <c r="B219" i="5"/>
  <c r="C219" i="5"/>
  <c r="AJ219" i="5"/>
  <c r="B220" i="5"/>
  <c r="G201" i="3"/>
  <c r="C220" i="5"/>
  <c r="AJ220" i="5"/>
  <c r="B221" i="5"/>
  <c r="C221" i="5"/>
  <c r="AJ221" i="5"/>
  <c r="B222" i="5"/>
  <c r="G203" i="3"/>
  <c r="C222" i="5"/>
  <c r="H203" i="3"/>
  <c r="AJ222" i="5"/>
  <c r="N240" i="1"/>
  <c r="B223" i="5"/>
  <c r="C223" i="5"/>
  <c r="H204" i="3"/>
  <c r="AJ223" i="5"/>
  <c r="D224" i="5"/>
  <c r="E224" i="5"/>
  <c r="F224" i="5"/>
  <c r="G224" i="5"/>
  <c r="H224" i="5"/>
  <c r="J224" i="5"/>
  <c r="K224" i="5"/>
  <c r="L224" i="5"/>
  <c r="M224" i="5"/>
  <c r="N224" i="5"/>
  <c r="O224" i="5"/>
  <c r="P224" i="5"/>
  <c r="Q224" i="5"/>
  <c r="R224" i="5"/>
  <c r="S224" i="5"/>
  <c r="S227" i="5"/>
  <c r="T224" i="5"/>
  <c r="U224" i="5"/>
  <c r="V224" i="5"/>
  <c r="W224" i="5"/>
  <c r="X224" i="5"/>
  <c r="Y224" i="5"/>
  <c r="Z224" i="5"/>
  <c r="Y227" i="5"/>
  <c r="AB224" i="5"/>
  <c r="AB227" i="5"/>
  <c r="AB226" i="5"/>
  <c r="AC224" i="5"/>
  <c r="AE224" i="5"/>
  <c r="AE227" i="5"/>
  <c r="AF224" i="5"/>
  <c r="AG224" i="5"/>
  <c r="AH224" i="5"/>
  <c r="AH227" i="5"/>
  <c r="AI224" i="5"/>
  <c r="B245" i="5"/>
  <c r="C245" i="5"/>
  <c r="H218" i="3"/>
  <c r="AJ245" i="5"/>
  <c r="B246" i="5"/>
  <c r="C246" i="5"/>
  <c r="AJ246" i="5"/>
  <c r="N271" i="1"/>
  <c r="B247" i="5"/>
  <c r="G220" i="3"/>
  <c r="C247" i="5"/>
  <c r="AJ247" i="5"/>
  <c r="B248" i="5"/>
  <c r="C248" i="5"/>
  <c r="H221" i="3"/>
  <c r="AJ248" i="5"/>
  <c r="B249" i="5"/>
  <c r="G222" i="3"/>
  <c r="J222" i="3"/>
  <c r="C249" i="5"/>
  <c r="AJ249" i="5"/>
  <c r="N274" i="1"/>
  <c r="B250" i="5"/>
  <c r="G223" i="3"/>
  <c r="J223" i="3"/>
  <c r="C250" i="5"/>
  <c r="AJ250" i="5"/>
  <c r="B251" i="5"/>
  <c r="G224" i="3"/>
  <c r="C251" i="5"/>
  <c r="AJ251" i="5"/>
  <c r="B252" i="5"/>
  <c r="G225" i="3"/>
  <c r="C252" i="5"/>
  <c r="H225" i="3"/>
  <c r="J225" i="3"/>
  <c r="K225" i="3"/>
  <c r="L225" i="3"/>
  <c r="AJ252" i="5"/>
  <c r="N277" i="1"/>
  <c r="B253" i="5"/>
  <c r="G226" i="3"/>
  <c r="C253" i="5"/>
  <c r="AJ253" i="5"/>
  <c r="B254" i="5"/>
  <c r="G227" i="3"/>
  <c r="C254" i="5"/>
  <c r="AJ254" i="5"/>
  <c r="B255" i="5"/>
  <c r="G228" i="3"/>
  <c r="C255" i="5"/>
  <c r="AJ255" i="5"/>
  <c r="B256" i="5"/>
  <c r="C256" i="5"/>
  <c r="H229" i="3"/>
  <c r="AJ256" i="5"/>
  <c r="B257" i="5"/>
  <c r="C257" i="5"/>
  <c r="AJ257" i="5"/>
  <c r="B258" i="5"/>
  <c r="C258" i="5"/>
  <c r="AJ258" i="5"/>
  <c r="B259" i="5"/>
  <c r="G232" i="3"/>
  <c r="C259" i="5"/>
  <c r="AJ259" i="5"/>
  <c r="B260" i="5"/>
  <c r="G233" i="3"/>
  <c r="C260" i="5"/>
  <c r="AJ260" i="5"/>
  <c r="B261" i="5"/>
  <c r="G234" i="3"/>
  <c r="C261" i="5"/>
  <c r="AJ261" i="5"/>
  <c r="N286" i="1"/>
  <c r="B262" i="5"/>
  <c r="C262" i="5"/>
  <c r="AJ262" i="5"/>
  <c r="B263" i="5"/>
  <c r="G236" i="3"/>
  <c r="J236" i="3"/>
  <c r="K236" i="3"/>
  <c r="L236" i="3"/>
  <c r="C263" i="5"/>
  <c r="AJ263" i="5"/>
  <c r="B264" i="5"/>
  <c r="G237" i="3"/>
  <c r="J237" i="3"/>
  <c r="K237" i="3"/>
  <c r="L237" i="3"/>
  <c r="C264" i="5"/>
  <c r="AJ264" i="5"/>
  <c r="B265" i="5"/>
  <c r="G238" i="3"/>
  <c r="C265" i="5"/>
  <c r="H238" i="3"/>
  <c r="J238" i="3"/>
  <c r="AJ265" i="5"/>
  <c r="B266" i="5"/>
  <c r="C266" i="5"/>
  <c r="H239" i="3"/>
  <c r="AJ266" i="5"/>
  <c r="N291" i="1"/>
  <c r="B267" i="5"/>
  <c r="C267" i="5"/>
  <c r="AJ267" i="5"/>
  <c r="B268" i="5"/>
  <c r="C268" i="5"/>
  <c r="AJ268" i="5"/>
  <c r="B269" i="5"/>
  <c r="G242" i="3"/>
  <c r="J242" i="3"/>
  <c r="C269" i="5"/>
  <c r="AJ269" i="5"/>
  <c r="B270" i="5"/>
  <c r="G243" i="3"/>
  <c r="C270" i="5"/>
  <c r="H243" i="3"/>
  <c r="AJ270" i="5"/>
  <c r="B271" i="5"/>
  <c r="C271" i="5"/>
  <c r="H244" i="3"/>
  <c r="AJ271" i="5"/>
  <c r="N296" i="1"/>
  <c r="B272" i="5"/>
  <c r="G245" i="3"/>
  <c r="C272" i="5"/>
  <c r="AJ272" i="5"/>
  <c r="N297" i="1"/>
  <c r="B273" i="5"/>
  <c r="C273" i="5"/>
  <c r="AJ273" i="5"/>
  <c r="B274" i="5"/>
  <c r="G247" i="3"/>
  <c r="J247" i="3"/>
  <c r="K247" i="3"/>
  <c r="L247" i="3"/>
  <c r="C274" i="5"/>
  <c r="AJ274" i="5"/>
  <c r="B275" i="5"/>
  <c r="G248" i="3"/>
  <c r="C275" i="5"/>
  <c r="H248" i="3"/>
  <c r="AJ275" i="5"/>
  <c r="B276" i="5"/>
  <c r="G249" i="3"/>
  <c r="C276" i="5"/>
  <c r="AJ276" i="5"/>
  <c r="B277" i="5"/>
  <c r="C277" i="5"/>
  <c r="H250" i="3"/>
  <c r="J250" i="3"/>
  <c r="AJ277" i="5"/>
  <c r="B278" i="5"/>
  <c r="C278" i="5"/>
  <c r="AJ278" i="5"/>
  <c r="B279" i="5"/>
  <c r="C279" i="5"/>
  <c r="AJ279" i="5"/>
  <c r="B280" i="5"/>
  <c r="G253" i="3"/>
  <c r="C280" i="5"/>
  <c r="AJ280" i="5"/>
  <c r="B281" i="5"/>
  <c r="C281" i="5"/>
  <c r="AJ281" i="5"/>
  <c r="B282" i="5"/>
  <c r="G255" i="3"/>
  <c r="C282" i="5"/>
  <c r="H255" i="3"/>
  <c r="AJ282" i="5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C283" i="5"/>
  <c r="AB286" i="5"/>
  <c r="AE283" i="5"/>
  <c r="AF283" i="5"/>
  <c r="AH283" i="5"/>
  <c r="AI283" i="5"/>
  <c r="AB285" i="5"/>
  <c r="B303" i="5"/>
  <c r="C303" i="5"/>
  <c r="AJ303" i="5"/>
  <c r="B304" i="5"/>
  <c r="C304" i="5"/>
  <c r="H271" i="3"/>
  <c r="AJ304" i="5"/>
  <c r="B305" i="5"/>
  <c r="G272" i="3"/>
  <c r="C305" i="5"/>
  <c r="H272" i="3"/>
  <c r="AJ305" i="5"/>
  <c r="N338" i="1"/>
  <c r="B306" i="5"/>
  <c r="C306" i="5"/>
  <c r="H273" i="3"/>
  <c r="AJ306" i="5"/>
  <c r="B307" i="5"/>
  <c r="G274" i="3"/>
  <c r="J274" i="3"/>
  <c r="K274" i="3"/>
  <c r="L274" i="3"/>
  <c r="C307" i="5"/>
  <c r="H274" i="3"/>
  <c r="AJ307" i="5"/>
  <c r="N340" i="1"/>
  <c r="B308" i="5"/>
  <c r="C308" i="5"/>
  <c r="AJ308" i="5"/>
  <c r="B309" i="5"/>
  <c r="G276" i="3"/>
  <c r="C309" i="5"/>
  <c r="AJ309" i="5"/>
  <c r="N342" i="1"/>
  <c r="C310" i="5"/>
  <c r="AJ310" i="5"/>
  <c r="B311" i="5"/>
  <c r="G278" i="3"/>
  <c r="C311" i="5"/>
  <c r="AJ311" i="5"/>
  <c r="B312" i="5"/>
  <c r="C312" i="5"/>
  <c r="AJ312" i="5"/>
  <c r="B313" i="5"/>
  <c r="C313" i="5"/>
  <c r="AJ313" i="5"/>
  <c r="B314" i="5"/>
  <c r="C314" i="5"/>
  <c r="AJ314" i="5"/>
  <c r="B315" i="5"/>
  <c r="C315" i="5"/>
  <c r="AJ315" i="5"/>
  <c r="B316" i="5"/>
  <c r="C316" i="5"/>
  <c r="H283" i="3"/>
  <c r="AJ316" i="5"/>
  <c r="B317" i="5"/>
  <c r="C317" i="5"/>
  <c r="AJ317" i="5"/>
  <c r="N350" i="1"/>
  <c r="B318" i="5"/>
  <c r="G285" i="3"/>
  <c r="C318" i="5"/>
  <c r="AJ318" i="5"/>
  <c r="B319" i="5"/>
  <c r="C319" i="5"/>
  <c r="H286" i="3"/>
  <c r="AJ319" i="5"/>
  <c r="B320" i="5"/>
  <c r="C320" i="5"/>
  <c r="H287" i="3"/>
  <c r="AJ320" i="5"/>
  <c r="B321" i="5"/>
  <c r="C321" i="5"/>
  <c r="H288" i="3"/>
  <c r="AJ321" i="5"/>
  <c r="B322" i="5"/>
  <c r="C322" i="5"/>
  <c r="H289" i="3"/>
  <c r="AJ322" i="5"/>
  <c r="B323" i="5"/>
  <c r="G290" i="3"/>
  <c r="C323" i="5"/>
  <c r="AJ323" i="5"/>
  <c r="B324" i="5"/>
  <c r="G291" i="3"/>
  <c r="C324" i="5"/>
  <c r="AJ324" i="5"/>
  <c r="B325" i="5"/>
  <c r="C325" i="5"/>
  <c r="AJ325" i="5"/>
  <c r="B326" i="5"/>
  <c r="G293" i="3"/>
  <c r="C326" i="5"/>
  <c r="AJ326" i="5"/>
  <c r="B327" i="5"/>
  <c r="C327" i="5"/>
  <c r="H294" i="3"/>
  <c r="AJ327" i="5"/>
  <c r="B328" i="5"/>
  <c r="G295" i="3"/>
  <c r="C328" i="5"/>
  <c r="H295" i="3"/>
  <c r="J295" i="3"/>
  <c r="K295" i="3"/>
  <c r="L295" i="3"/>
  <c r="AJ328" i="5"/>
  <c r="B329" i="5"/>
  <c r="G296" i="3"/>
  <c r="C329" i="5"/>
  <c r="AJ329" i="5"/>
  <c r="B330" i="5"/>
  <c r="G297" i="3"/>
  <c r="C330" i="5"/>
  <c r="AJ330" i="5"/>
  <c r="N363" i="1"/>
  <c r="B331" i="5"/>
  <c r="G298" i="3"/>
  <c r="C331" i="5"/>
  <c r="AJ331" i="5"/>
  <c r="B332" i="5"/>
  <c r="AJ332" i="5"/>
  <c r="B333" i="5"/>
  <c r="C333" i="5"/>
  <c r="AJ333" i="5"/>
  <c r="B334" i="5"/>
  <c r="C334" i="5"/>
  <c r="AJ334" i="5"/>
  <c r="B335" i="5"/>
  <c r="C335" i="5"/>
  <c r="AJ335" i="5"/>
  <c r="B336" i="5"/>
  <c r="G303" i="3"/>
  <c r="C336" i="5"/>
  <c r="AJ336" i="5"/>
  <c r="B337" i="5"/>
  <c r="C337" i="5"/>
  <c r="AJ337" i="5"/>
  <c r="B338" i="5"/>
  <c r="C338" i="5"/>
  <c r="AJ338" i="5"/>
  <c r="B339" i="5"/>
  <c r="G306" i="3"/>
  <c r="C339" i="5"/>
  <c r="AJ339" i="5"/>
  <c r="N372" i="1"/>
  <c r="B340" i="5"/>
  <c r="G307" i="3"/>
  <c r="C340" i="5"/>
  <c r="AJ340" i="5"/>
  <c r="D341" i="5"/>
  <c r="D344" i="5"/>
  <c r="E341" i="5"/>
  <c r="G341" i="5"/>
  <c r="H341" i="5"/>
  <c r="I341" i="5"/>
  <c r="J341" i="5"/>
  <c r="K341" i="5"/>
  <c r="M341" i="5"/>
  <c r="M344" i="5"/>
  <c r="N341" i="5"/>
  <c r="O341" i="5"/>
  <c r="P341" i="5"/>
  <c r="P344" i="5"/>
  <c r="Q341" i="5"/>
  <c r="S341" i="5"/>
  <c r="T341" i="5"/>
  <c r="V341" i="5"/>
  <c r="W341" i="5"/>
  <c r="Y341" i="5"/>
  <c r="Z341" i="5"/>
  <c r="AB341" i="5"/>
  <c r="AB344" i="5"/>
  <c r="AC341" i="5"/>
  <c r="AD341" i="5"/>
  <c r="AE341" i="5"/>
  <c r="AF341" i="5"/>
  <c r="AH341" i="5"/>
  <c r="AI341" i="5"/>
  <c r="B363" i="5"/>
  <c r="C363" i="5"/>
  <c r="AJ363" i="5"/>
  <c r="N401" i="1"/>
  <c r="B364" i="5"/>
  <c r="G323" i="3"/>
  <c r="J323" i="3"/>
  <c r="C364" i="5"/>
  <c r="H323" i="3"/>
  <c r="AJ364" i="5"/>
  <c r="N402" i="1"/>
  <c r="B365" i="5"/>
  <c r="G324" i="3"/>
  <c r="J324" i="3"/>
  <c r="C365" i="5"/>
  <c r="H324" i="3"/>
  <c r="AJ365" i="5"/>
  <c r="B366" i="5"/>
  <c r="G325" i="3"/>
  <c r="J325" i="3"/>
  <c r="K325" i="3"/>
  <c r="L325" i="3"/>
  <c r="C366" i="5"/>
  <c r="H325" i="3"/>
  <c r="AJ366" i="5"/>
  <c r="N404" i="1"/>
  <c r="B367" i="5"/>
  <c r="C367" i="5"/>
  <c r="AJ367" i="5"/>
  <c r="B368" i="5"/>
  <c r="G327" i="3"/>
  <c r="C368" i="5"/>
  <c r="AJ368" i="5"/>
  <c r="B369" i="5"/>
  <c r="C369" i="5"/>
  <c r="H328" i="3"/>
  <c r="J328" i="3"/>
  <c r="AJ369" i="5"/>
  <c r="B370" i="5"/>
  <c r="C370" i="5"/>
  <c r="AJ370" i="5"/>
  <c r="N408" i="1"/>
  <c r="B371" i="5"/>
  <c r="C371" i="5"/>
  <c r="AJ371" i="5"/>
  <c r="B372" i="5"/>
  <c r="G331" i="3"/>
  <c r="C372" i="5"/>
  <c r="AJ372" i="5"/>
  <c r="B373" i="5"/>
  <c r="C373" i="5"/>
  <c r="H332" i="3"/>
  <c r="J332" i="3"/>
  <c r="AJ373" i="5"/>
  <c r="B374" i="5"/>
  <c r="C374" i="5"/>
  <c r="AJ374" i="5"/>
  <c r="N412" i="1"/>
  <c r="B375" i="5"/>
  <c r="C375" i="5"/>
  <c r="AJ375" i="5"/>
  <c r="B376" i="5"/>
  <c r="G335" i="3"/>
  <c r="C376" i="5"/>
  <c r="AJ376" i="5"/>
  <c r="B377" i="5"/>
  <c r="C377" i="5"/>
  <c r="AJ377" i="5"/>
  <c r="B378" i="5"/>
  <c r="C378" i="5"/>
  <c r="AJ378" i="5"/>
  <c r="B379" i="5"/>
  <c r="C379" i="5"/>
  <c r="AJ379" i="5"/>
  <c r="N417" i="1"/>
  <c r="B380" i="5"/>
  <c r="C380" i="5"/>
  <c r="H339" i="3"/>
  <c r="J339" i="3"/>
  <c r="AJ380" i="5"/>
  <c r="B381" i="5"/>
  <c r="C381" i="5"/>
  <c r="AJ381" i="5"/>
  <c r="N419" i="1"/>
  <c r="N400" i="1"/>
  <c r="B382" i="5"/>
  <c r="G341" i="3"/>
  <c r="C382" i="5"/>
  <c r="AJ382" i="5"/>
  <c r="N420" i="1"/>
  <c r="B383" i="5"/>
  <c r="G342" i="3"/>
  <c r="C383" i="5"/>
  <c r="AJ383" i="5"/>
  <c r="N421" i="1"/>
  <c r="B384" i="5"/>
  <c r="G343" i="3"/>
  <c r="C384" i="5"/>
  <c r="AJ384" i="5"/>
  <c r="N422" i="1"/>
  <c r="B385" i="5"/>
  <c r="C385" i="5"/>
  <c r="AJ385" i="5"/>
  <c r="B386" i="5"/>
  <c r="C386" i="5"/>
  <c r="AJ386" i="5"/>
  <c r="B387" i="5"/>
  <c r="G346" i="3"/>
  <c r="C387" i="5"/>
  <c r="H346" i="3"/>
  <c r="AJ387" i="5"/>
  <c r="B388" i="5"/>
  <c r="G347" i="3"/>
  <c r="C388" i="5"/>
  <c r="H347" i="3"/>
  <c r="AJ388" i="5"/>
  <c r="N426" i="1"/>
  <c r="B389" i="5"/>
  <c r="C389" i="5"/>
  <c r="AJ389" i="5"/>
  <c r="B390" i="5"/>
  <c r="G349" i="3"/>
  <c r="C390" i="5"/>
  <c r="H349" i="3"/>
  <c r="AJ390" i="5"/>
  <c r="N428" i="1"/>
  <c r="B391" i="5"/>
  <c r="G350" i="3"/>
  <c r="C391" i="5"/>
  <c r="AJ391" i="5"/>
  <c r="B392" i="5"/>
  <c r="C392" i="5"/>
  <c r="H351" i="3"/>
  <c r="AJ392" i="5"/>
  <c r="B393" i="5"/>
  <c r="C393" i="5"/>
  <c r="AJ393" i="5"/>
  <c r="N431" i="1"/>
  <c r="B394" i="5"/>
  <c r="G353" i="3"/>
  <c r="C394" i="5"/>
  <c r="AJ394" i="5"/>
  <c r="N432" i="1"/>
  <c r="B395" i="5"/>
  <c r="C395" i="5"/>
  <c r="AJ395" i="5"/>
  <c r="B396" i="5"/>
  <c r="C396" i="5"/>
  <c r="AJ396" i="5"/>
  <c r="B397" i="5"/>
  <c r="G356" i="3"/>
  <c r="C397" i="5"/>
  <c r="H356" i="3"/>
  <c r="J356" i="3"/>
  <c r="AJ397" i="5"/>
  <c r="B398" i="5"/>
  <c r="C398" i="5"/>
  <c r="AJ398" i="5"/>
  <c r="N436" i="1"/>
  <c r="B399" i="5"/>
  <c r="G358" i="3"/>
  <c r="C399" i="5"/>
  <c r="AJ399" i="5"/>
  <c r="B400" i="5"/>
  <c r="G359" i="3"/>
  <c r="J359" i="3"/>
  <c r="K359" i="3"/>
  <c r="L359" i="3"/>
  <c r="C400" i="5"/>
  <c r="AJ400" i="5"/>
  <c r="D401" i="5"/>
  <c r="E401" i="5"/>
  <c r="G401" i="5"/>
  <c r="H401" i="5"/>
  <c r="J401" i="5"/>
  <c r="K401" i="5"/>
  <c r="M401" i="5"/>
  <c r="M404" i="5"/>
  <c r="M403" i="5"/>
  <c r="N401" i="5"/>
  <c r="P401" i="5"/>
  <c r="P404" i="5"/>
  <c r="Q401" i="5"/>
  <c r="S401" i="5"/>
  <c r="T401" i="5"/>
  <c r="V401" i="5"/>
  <c r="W401" i="5"/>
  <c r="Y401" i="5"/>
  <c r="Z401" i="5"/>
  <c r="AB401" i="5"/>
  <c r="AC401" i="5"/>
  <c r="AE401" i="5"/>
  <c r="AF401" i="5"/>
  <c r="AH401" i="5"/>
  <c r="AI401" i="5"/>
  <c r="B420" i="5"/>
  <c r="C420" i="5"/>
  <c r="AJ420" i="5"/>
  <c r="B421" i="5"/>
  <c r="C421" i="5"/>
  <c r="AJ421" i="5"/>
  <c r="B422" i="5"/>
  <c r="C422" i="5"/>
  <c r="AJ422" i="5"/>
  <c r="B423" i="5"/>
  <c r="C423" i="5"/>
  <c r="AJ423" i="5"/>
  <c r="B424" i="5"/>
  <c r="C424" i="5"/>
  <c r="AJ424" i="5"/>
  <c r="B425" i="5"/>
  <c r="C425" i="5"/>
  <c r="AJ425" i="5"/>
  <c r="B426" i="5"/>
  <c r="C426" i="5"/>
  <c r="AJ426" i="5"/>
  <c r="B427" i="5"/>
  <c r="C427" i="5"/>
  <c r="AJ427" i="5"/>
  <c r="B428" i="5"/>
  <c r="C428" i="5"/>
  <c r="AJ428" i="5"/>
  <c r="B429" i="5"/>
  <c r="C429" i="5"/>
  <c r="AJ429" i="5"/>
  <c r="B430" i="5"/>
  <c r="C430" i="5"/>
  <c r="AJ430" i="5"/>
  <c r="B431" i="5"/>
  <c r="C431" i="5"/>
  <c r="AJ431" i="5"/>
  <c r="B432" i="5"/>
  <c r="C432" i="5"/>
  <c r="AJ432" i="5"/>
  <c r="B433" i="5"/>
  <c r="C433" i="5"/>
  <c r="AJ433" i="5"/>
  <c r="B434" i="5"/>
  <c r="C434" i="5"/>
  <c r="AJ434" i="5"/>
  <c r="B435" i="5"/>
  <c r="C435" i="5"/>
  <c r="AJ435" i="5"/>
  <c r="B436" i="5"/>
  <c r="C436" i="5"/>
  <c r="AJ436" i="5"/>
  <c r="B437" i="5"/>
  <c r="C437" i="5"/>
  <c r="AJ437" i="5"/>
  <c r="B438" i="5"/>
  <c r="C438" i="5"/>
  <c r="AJ438" i="5"/>
  <c r="B439" i="5"/>
  <c r="C439" i="5"/>
  <c r="AJ439" i="5"/>
  <c r="B440" i="5"/>
  <c r="C440" i="5"/>
  <c r="AJ440" i="5"/>
  <c r="B441" i="5"/>
  <c r="C441" i="5"/>
  <c r="AJ441" i="5"/>
  <c r="B442" i="5"/>
  <c r="C442" i="5"/>
  <c r="AJ442" i="5"/>
  <c r="B443" i="5"/>
  <c r="C443" i="5"/>
  <c r="AJ443" i="5"/>
  <c r="B444" i="5"/>
  <c r="C444" i="5"/>
  <c r="AJ444" i="5"/>
  <c r="B445" i="5"/>
  <c r="C445" i="5"/>
  <c r="AJ445" i="5"/>
  <c r="B446" i="5"/>
  <c r="C446" i="5"/>
  <c r="AJ446" i="5"/>
  <c r="B447" i="5"/>
  <c r="C447" i="5"/>
  <c r="AJ447" i="5"/>
  <c r="B448" i="5"/>
  <c r="C448" i="5"/>
  <c r="AJ448" i="5"/>
  <c r="B449" i="5"/>
  <c r="C449" i="5"/>
  <c r="AJ449" i="5"/>
  <c r="B450" i="5"/>
  <c r="C450" i="5"/>
  <c r="AJ450" i="5"/>
  <c r="B451" i="5"/>
  <c r="C451" i="5"/>
  <c r="AJ451" i="5"/>
  <c r="B452" i="5"/>
  <c r="C452" i="5"/>
  <c r="AJ452" i="5"/>
  <c r="B453" i="5"/>
  <c r="C453" i="5"/>
  <c r="AJ453" i="5"/>
  <c r="B454" i="5"/>
  <c r="C454" i="5"/>
  <c r="AJ454" i="5"/>
  <c r="B455" i="5"/>
  <c r="C455" i="5"/>
  <c r="AJ455" i="5"/>
  <c r="B456" i="5"/>
  <c r="C456" i="5"/>
  <c r="AJ456" i="5"/>
  <c r="B457" i="5"/>
  <c r="C457" i="5"/>
  <c r="AJ457" i="5"/>
  <c r="D458" i="5"/>
  <c r="D461" i="5"/>
  <c r="D460" i="5"/>
  <c r="E458" i="5"/>
  <c r="G458" i="5"/>
  <c r="H458" i="5"/>
  <c r="J458" i="5"/>
  <c r="K458" i="5"/>
  <c r="M458" i="5"/>
  <c r="N458" i="5"/>
  <c r="P458" i="5"/>
  <c r="Q458" i="5"/>
  <c r="S458" i="5"/>
  <c r="T458" i="5"/>
  <c r="V458" i="5"/>
  <c r="W458" i="5"/>
  <c r="Y458" i="5"/>
  <c r="Y461" i="5"/>
  <c r="Y460" i="5"/>
  <c r="Z458" i="5"/>
  <c r="AA458" i="5"/>
  <c r="AB458" i="5"/>
  <c r="AC458" i="5"/>
  <c r="AD458" i="5"/>
  <c r="AE458" i="5"/>
  <c r="AF458" i="5"/>
  <c r="AH458" i="5"/>
  <c r="AH461" i="5"/>
  <c r="AH460" i="5"/>
  <c r="AI458" i="5"/>
  <c r="B478" i="5"/>
  <c r="C478" i="5"/>
  <c r="AJ478" i="5"/>
  <c r="B479" i="5"/>
  <c r="C479" i="5"/>
  <c r="AJ479" i="5"/>
  <c r="B480" i="5"/>
  <c r="C480" i="5"/>
  <c r="AJ480" i="5"/>
  <c r="B481" i="5"/>
  <c r="C481" i="5"/>
  <c r="AJ481" i="5"/>
  <c r="B482" i="5"/>
  <c r="C482" i="5"/>
  <c r="AJ482" i="5"/>
  <c r="B483" i="5"/>
  <c r="C483" i="5"/>
  <c r="AJ483" i="5"/>
  <c r="B484" i="5"/>
  <c r="C484" i="5"/>
  <c r="H432" i="3"/>
  <c r="AJ484" i="5"/>
  <c r="B485" i="5"/>
  <c r="C485" i="5"/>
  <c r="AJ485" i="5"/>
  <c r="B486" i="5"/>
  <c r="C486" i="5"/>
  <c r="AJ486" i="5"/>
  <c r="B487" i="5"/>
  <c r="G435" i="3"/>
  <c r="J435" i="3"/>
  <c r="K435" i="3"/>
  <c r="L435" i="3"/>
  <c r="C487" i="5"/>
  <c r="AJ487" i="5"/>
  <c r="B488" i="5"/>
  <c r="C488" i="5"/>
  <c r="H436" i="3"/>
  <c r="AJ488" i="5"/>
  <c r="B489" i="5"/>
  <c r="C489" i="5"/>
  <c r="AJ489" i="5"/>
  <c r="B490" i="5"/>
  <c r="C490" i="5"/>
  <c r="AJ490" i="5"/>
  <c r="B491" i="5"/>
  <c r="G439" i="3"/>
  <c r="J439" i="3"/>
  <c r="K439" i="3"/>
  <c r="L439" i="3"/>
  <c r="C491" i="5"/>
  <c r="AJ491" i="5"/>
  <c r="B492" i="5"/>
  <c r="C492" i="5"/>
  <c r="H440" i="3"/>
  <c r="AJ492" i="5"/>
  <c r="B493" i="5"/>
  <c r="C493" i="5"/>
  <c r="AJ493" i="5"/>
  <c r="B494" i="5"/>
  <c r="C494" i="5"/>
  <c r="AJ494" i="5"/>
  <c r="B495" i="5"/>
  <c r="G443" i="3"/>
  <c r="J443" i="3"/>
  <c r="K443" i="3"/>
  <c r="L443" i="3"/>
  <c r="C495" i="5"/>
  <c r="AJ495" i="5"/>
  <c r="B496" i="5"/>
  <c r="C496" i="5"/>
  <c r="H444" i="3"/>
  <c r="AJ496" i="5"/>
  <c r="B497" i="5"/>
  <c r="C497" i="5"/>
  <c r="AJ497" i="5"/>
  <c r="B498" i="5"/>
  <c r="C498" i="5"/>
  <c r="AJ498" i="5"/>
  <c r="B499" i="5"/>
  <c r="G447" i="3"/>
  <c r="J447" i="3"/>
  <c r="K447" i="3"/>
  <c r="L447" i="3"/>
  <c r="C499" i="5"/>
  <c r="AJ499" i="5"/>
  <c r="B500" i="5"/>
  <c r="C500" i="5"/>
  <c r="H448" i="3"/>
  <c r="AJ500" i="5"/>
  <c r="B501" i="5"/>
  <c r="C501" i="5"/>
  <c r="AJ501" i="5"/>
  <c r="B502" i="5"/>
  <c r="C502" i="5"/>
  <c r="AJ502" i="5"/>
  <c r="B503" i="5"/>
  <c r="G451" i="3"/>
  <c r="J451" i="3"/>
  <c r="K451" i="3"/>
  <c r="L451" i="3"/>
  <c r="C503" i="5"/>
  <c r="AJ503" i="5"/>
  <c r="B504" i="5"/>
  <c r="C504" i="5"/>
  <c r="H452" i="3"/>
  <c r="AJ504" i="5"/>
  <c r="B505" i="5"/>
  <c r="C505" i="5"/>
  <c r="AJ505" i="5"/>
  <c r="B506" i="5"/>
  <c r="C506" i="5"/>
  <c r="AJ506" i="5"/>
  <c r="B507" i="5"/>
  <c r="G455" i="3"/>
  <c r="C507" i="5"/>
  <c r="AJ507" i="5"/>
  <c r="B508" i="5"/>
  <c r="C508" i="5"/>
  <c r="H456" i="3"/>
  <c r="AJ508" i="5"/>
  <c r="B509" i="5"/>
  <c r="C509" i="5"/>
  <c r="AJ509" i="5"/>
  <c r="B510" i="5"/>
  <c r="C510" i="5"/>
  <c r="AJ510" i="5"/>
  <c r="B511" i="5"/>
  <c r="G459" i="3"/>
  <c r="J459" i="3"/>
  <c r="K459" i="3"/>
  <c r="L459" i="3"/>
  <c r="C511" i="5"/>
  <c r="AJ511" i="5"/>
  <c r="B512" i="5"/>
  <c r="C512" i="5"/>
  <c r="AJ512" i="5"/>
  <c r="B513" i="5"/>
  <c r="C513" i="5"/>
  <c r="AJ513" i="5"/>
  <c r="B514" i="5"/>
  <c r="C514" i="5"/>
  <c r="AJ514" i="5"/>
  <c r="B515" i="5"/>
  <c r="C515" i="5"/>
  <c r="AJ515" i="5"/>
  <c r="D516" i="5"/>
  <c r="E516" i="5"/>
  <c r="F516" i="5"/>
  <c r="G516" i="5"/>
  <c r="G519" i="5"/>
  <c r="H516" i="5"/>
  <c r="I516" i="5"/>
  <c r="J516" i="5"/>
  <c r="K516" i="5"/>
  <c r="L516" i="5"/>
  <c r="M516" i="5"/>
  <c r="N516" i="5"/>
  <c r="O516" i="5"/>
  <c r="P516" i="5"/>
  <c r="Q516" i="5"/>
  <c r="R516" i="5"/>
  <c r="S516" i="5"/>
  <c r="S519" i="5"/>
  <c r="T516" i="5"/>
  <c r="S518" i="5"/>
  <c r="U516" i="5"/>
  <c r="V516" i="5"/>
  <c r="W516" i="5"/>
  <c r="V518" i="5"/>
  <c r="X516" i="5"/>
  <c r="Y516" i="5"/>
  <c r="Z516" i="5"/>
  <c r="AA516" i="5"/>
  <c r="AB516" i="5"/>
  <c r="AC516" i="5"/>
  <c r="AD516" i="5"/>
  <c r="AE516" i="5"/>
  <c r="AE519" i="5"/>
  <c r="AF516" i="5"/>
  <c r="AE518" i="5"/>
  <c r="AG516" i="5"/>
  <c r="AH516" i="5"/>
  <c r="AI516" i="5"/>
  <c r="J518" i="5"/>
  <c r="D519" i="5"/>
  <c r="D518" i="5"/>
  <c r="J519" i="5"/>
  <c r="M519" i="5"/>
  <c r="M518" i="5"/>
  <c r="P519" i="5"/>
  <c r="P518" i="5"/>
  <c r="V519" i="5"/>
  <c r="Y519" i="5"/>
  <c r="Y518" i="5"/>
  <c r="AB519" i="5"/>
  <c r="AB518" i="5"/>
  <c r="B536" i="5"/>
  <c r="C536" i="5"/>
  <c r="AJ536" i="5"/>
  <c r="B537" i="5"/>
  <c r="C537" i="5"/>
  <c r="AJ537" i="5"/>
  <c r="B538" i="5"/>
  <c r="C538" i="5"/>
  <c r="AJ538" i="5"/>
  <c r="B539" i="5"/>
  <c r="C539" i="5"/>
  <c r="AJ539" i="5"/>
  <c r="B540" i="5"/>
  <c r="C540" i="5"/>
  <c r="AJ540" i="5"/>
  <c r="B541" i="5"/>
  <c r="C541" i="5"/>
  <c r="AJ541" i="5"/>
  <c r="B542" i="5"/>
  <c r="C542" i="5"/>
  <c r="AJ542" i="5"/>
  <c r="B543" i="5"/>
  <c r="C543" i="5"/>
  <c r="AJ543" i="5"/>
  <c r="B544" i="5"/>
  <c r="C544" i="5"/>
  <c r="AJ544" i="5"/>
  <c r="B545" i="5"/>
  <c r="C545" i="5"/>
  <c r="AJ545" i="5"/>
  <c r="B546" i="5"/>
  <c r="C546" i="5"/>
  <c r="AJ546" i="5"/>
  <c r="B547" i="5"/>
  <c r="C547" i="5"/>
  <c r="AJ547" i="5"/>
  <c r="B548" i="5"/>
  <c r="C548" i="5"/>
  <c r="AJ548" i="5"/>
  <c r="B549" i="5"/>
  <c r="C549" i="5"/>
  <c r="AJ549" i="5"/>
  <c r="B550" i="5"/>
  <c r="C550" i="5"/>
  <c r="AJ550" i="5"/>
  <c r="B551" i="5"/>
  <c r="C551" i="5"/>
  <c r="AJ551" i="5"/>
  <c r="B552" i="5"/>
  <c r="C552" i="5"/>
  <c r="AJ552" i="5"/>
  <c r="B553" i="5"/>
  <c r="C553" i="5"/>
  <c r="AJ553" i="5"/>
  <c r="B554" i="5"/>
  <c r="C554" i="5"/>
  <c r="AJ554" i="5"/>
  <c r="B555" i="5"/>
  <c r="C555" i="5"/>
  <c r="AJ555" i="5"/>
  <c r="B556" i="5"/>
  <c r="C556" i="5"/>
  <c r="AJ556" i="5"/>
  <c r="B557" i="5"/>
  <c r="C557" i="5"/>
  <c r="AJ557" i="5"/>
  <c r="B558" i="5"/>
  <c r="C558" i="5"/>
  <c r="AJ558" i="5"/>
  <c r="B559" i="5"/>
  <c r="C559" i="5"/>
  <c r="AJ559" i="5"/>
  <c r="B560" i="5"/>
  <c r="C560" i="5"/>
  <c r="AJ560" i="5"/>
  <c r="B561" i="5"/>
  <c r="C561" i="5"/>
  <c r="AJ561" i="5"/>
  <c r="B562" i="5"/>
  <c r="C562" i="5"/>
  <c r="AJ562" i="5"/>
  <c r="B563" i="5"/>
  <c r="C563" i="5"/>
  <c r="AJ563" i="5"/>
  <c r="B564" i="5"/>
  <c r="C564" i="5"/>
  <c r="AJ564" i="5"/>
  <c r="B565" i="5"/>
  <c r="C565" i="5"/>
  <c r="AJ565" i="5"/>
  <c r="B566" i="5"/>
  <c r="C566" i="5"/>
  <c r="AJ566" i="5"/>
  <c r="B567" i="5"/>
  <c r="C567" i="5"/>
  <c r="AJ567" i="5"/>
  <c r="B568" i="5"/>
  <c r="C568" i="5"/>
  <c r="AJ568" i="5"/>
  <c r="B569" i="5"/>
  <c r="C569" i="5"/>
  <c r="AJ569" i="5"/>
  <c r="B570" i="5"/>
  <c r="C570" i="5"/>
  <c r="AJ570" i="5"/>
  <c r="B571" i="5"/>
  <c r="C571" i="5"/>
  <c r="AJ571" i="5"/>
  <c r="B572" i="5"/>
  <c r="C572" i="5"/>
  <c r="AJ572" i="5"/>
  <c r="B573" i="5"/>
  <c r="C573" i="5"/>
  <c r="AJ573" i="5"/>
  <c r="C574" i="5"/>
  <c r="D574" i="5"/>
  <c r="E574" i="5"/>
  <c r="F574" i="5"/>
  <c r="G574" i="5"/>
  <c r="G577" i="5"/>
  <c r="H574" i="5"/>
  <c r="I574" i="5"/>
  <c r="J574" i="5"/>
  <c r="K574" i="5"/>
  <c r="L574" i="5"/>
  <c r="M574" i="5"/>
  <c r="N574" i="5"/>
  <c r="O574" i="5"/>
  <c r="P574" i="5"/>
  <c r="Q574" i="5"/>
  <c r="R574" i="5"/>
  <c r="S574" i="5"/>
  <c r="S577" i="5"/>
  <c r="T574" i="5"/>
  <c r="U574" i="5"/>
  <c r="V574" i="5"/>
  <c r="W574" i="5"/>
  <c r="X574" i="5"/>
  <c r="Y574" i="5"/>
  <c r="Z574" i="5"/>
  <c r="AA574" i="5"/>
  <c r="AB574" i="5"/>
  <c r="AB577" i="5"/>
  <c r="AC574" i="5"/>
  <c r="AD574" i="5"/>
  <c r="AE574" i="5"/>
  <c r="AE577" i="5"/>
  <c r="AF574" i="5"/>
  <c r="AG574" i="5"/>
  <c r="AH574" i="5"/>
  <c r="AI574" i="5"/>
  <c r="M576" i="5"/>
  <c r="D577" i="5"/>
  <c r="M577" i="5"/>
  <c r="P577" i="5"/>
  <c r="P576" i="5"/>
  <c r="V577" i="5"/>
  <c r="Y577" i="5"/>
  <c r="Y576" i="5"/>
  <c r="B595" i="5"/>
  <c r="C595" i="5"/>
  <c r="AJ595" i="5"/>
  <c r="B596" i="5"/>
  <c r="C596" i="5"/>
  <c r="AJ596" i="5"/>
  <c r="B597" i="5"/>
  <c r="C597" i="5"/>
  <c r="AJ597" i="5"/>
  <c r="B598" i="5"/>
  <c r="C598" i="5"/>
  <c r="AJ598" i="5"/>
  <c r="B599" i="5"/>
  <c r="C599" i="5"/>
  <c r="H533" i="3"/>
  <c r="AJ599" i="5"/>
  <c r="B600" i="5"/>
  <c r="C600" i="5"/>
  <c r="AJ600" i="5"/>
  <c r="B601" i="5"/>
  <c r="C601" i="5"/>
  <c r="AJ601" i="5"/>
  <c r="B602" i="5"/>
  <c r="C602" i="5"/>
  <c r="AJ602" i="5"/>
  <c r="B603" i="5"/>
  <c r="C603" i="5"/>
  <c r="AJ603" i="5"/>
  <c r="B604" i="5"/>
  <c r="C604" i="5"/>
  <c r="AJ604" i="5"/>
  <c r="B605" i="5"/>
  <c r="C605" i="5"/>
  <c r="AJ605" i="5"/>
  <c r="B606" i="5"/>
  <c r="C606" i="5"/>
  <c r="AJ606" i="5"/>
  <c r="B607" i="5"/>
  <c r="C607" i="5"/>
  <c r="H541" i="3"/>
  <c r="AJ607" i="5"/>
  <c r="B608" i="5"/>
  <c r="C608" i="5"/>
  <c r="AJ608" i="5"/>
  <c r="B609" i="5"/>
  <c r="C609" i="5"/>
  <c r="AJ609" i="5"/>
  <c r="B610" i="5"/>
  <c r="C610" i="5"/>
  <c r="AJ610" i="5"/>
  <c r="B611" i="5"/>
  <c r="C611" i="5"/>
  <c r="AJ611" i="5"/>
  <c r="B612" i="5"/>
  <c r="C612" i="5"/>
  <c r="AJ612" i="5"/>
  <c r="B613" i="5"/>
  <c r="C613" i="5"/>
  <c r="AJ613" i="5"/>
  <c r="B614" i="5"/>
  <c r="C614" i="5"/>
  <c r="AJ614" i="5"/>
  <c r="B615" i="5"/>
  <c r="C615" i="5"/>
  <c r="AJ615" i="5"/>
  <c r="B616" i="5"/>
  <c r="C616" i="5"/>
  <c r="AJ616" i="5"/>
  <c r="B617" i="5"/>
  <c r="C617" i="5"/>
  <c r="AJ617" i="5"/>
  <c r="B618" i="5"/>
  <c r="C618" i="5"/>
  <c r="AJ618" i="5"/>
  <c r="B619" i="5"/>
  <c r="C619" i="5"/>
  <c r="AJ619" i="5"/>
  <c r="B620" i="5"/>
  <c r="C620" i="5"/>
  <c r="AJ620" i="5"/>
  <c r="B621" i="5"/>
  <c r="C621" i="5"/>
  <c r="AJ621" i="5"/>
  <c r="B622" i="5"/>
  <c r="C622" i="5"/>
  <c r="AJ622" i="5"/>
  <c r="B623" i="5"/>
  <c r="C623" i="5"/>
  <c r="AJ623" i="5"/>
  <c r="B624" i="5"/>
  <c r="C624" i="5"/>
  <c r="AJ624" i="5"/>
  <c r="B625" i="5"/>
  <c r="C625" i="5"/>
  <c r="AJ625" i="5"/>
  <c r="B626" i="5"/>
  <c r="C626" i="5"/>
  <c r="AJ626" i="5"/>
  <c r="B627" i="5"/>
  <c r="C627" i="5"/>
  <c r="AJ627" i="5"/>
  <c r="B628" i="5"/>
  <c r="C628" i="5"/>
  <c r="AJ628" i="5"/>
  <c r="B629" i="5"/>
  <c r="C629" i="5"/>
  <c r="AJ629" i="5"/>
  <c r="B630" i="5"/>
  <c r="C630" i="5"/>
  <c r="AJ630" i="5"/>
  <c r="B631" i="5"/>
  <c r="C631" i="5"/>
  <c r="AJ631" i="5"/>
  <c r="B632" i="5"/>
  <c r="C632" i="5"/>
  <c r="AJ632" i="5"/>
  <c r="D633" i="5"/>
  <c r="E633" i="5"/>
  <c r="D636" i="5"/>
  <c r="F633" i="5"/>
  <c r="G633" i="5"/>
  <c r="H633" i="5"/>
  <c r="I633" i="5"/>
  <c r="J633" i="5"/>
  <c r="J636" i="5"/>
  <c r="K633" i="5"/>
  <c r="L633" i="5"/>
  <c r="M633" i="5"/>
  <c r="M636" i="5"/>
  <c r="N633" i="5"/>
  <c r="O633" i="5"/>
  <c r="P633" i="5"/>
  <c r="Q633" i="5"/>
  <c r="R633" i="5"/>
  <c r="S633" i="5"/>
  <c r="T633" i="5"/>
  <c r="U633" i="5"/>
  <c r="V633" i="5"/>
  <c r="V636" i="5"/>
  <c r="W633" i="5"/>
  <c r="X633" i="5"/>
  <c r="Y633" i="5"/>
  <c r="Y636" i="5"/>
  <c r="Z633" i="5"/>
  <c r="AA633" i="5"/>
  <c r="AB633" i="5"/>
  <c r="AC633" i="5"/>
  <c r="AD633" i="5"/>
  <c r="AE633" i="5"/>
  <c r="AF633" i="5"/>
  <c r="AG633" i="5"/>
  <c r="AH633" i="5"/>
  <c r="AH636" i="5"/>
  <c r="AI633" i="5"/>
  <c r="D635" i="5"/>
  <c r="G636" i="5"/>
  <c r="G635" i="5"/>
  <c r="P636" i="5"/>
  <c r="P635" i="5"/>
  <c r="S636" i="5"/>
  <c r="S635" i="5"/>
  <c r="AE636" i="5"/>
  <c r="AE635" i="5"/>
  <c r="B654" i="5"/>
  <c r="C654" i="5"/>
  <c r="AJ654" i="5"/>
  <c r="B655" i="5"/>
  <c r="C655" i="5"/>
  <c r="AJ655" i="5"/>
  <c r="B656" i="5"/>
  <c r="C656" i="5"/>
  <c r="AJ656" i="5"/>
  <c r="B657" i="5"/>
  <c r="G583" i="3"/>
  <c r="C657" i="5"/>
  <c r="AJ657" i="5"/>
  <c r="B658" i="5"/>
  <c r="C658" i="5"/>
  <c r="AJ658" i="5"/>
  <c r="B659" i="5"/>
  <c r="C659" i="5"/>
  <c r="AJ659" i="5"/>
  <c r="B660" i="5"/>
  <c r="C660" i="5"/>
  <c r="AJ660" i="5"/>
  <c r="B661" i="5"/>
  <c r="C661" i="5"/>
  <c r="AJ661" i="5"/>
  <c r="B662" i="5"/>
  <c r="C662" i="5"/>
  <c r="H588" i="3"/>
  <c r="AJ662" i="5"/>
  <c r="B663" i="5"/>
  <c r="C663" i="5"/>
  <c r="AJ663" i="5"/>
  <c r="B664" i="5"/>
  <c r="C664" i="5"/>
  <c r="AJ664" i="5"/>
  <c r="B665" i="5"/>
  <c r="G591" i="3"/>
  <c r="C665" i="5"/>
  <c r="AJ665" i="5"/>
  <c r="B666" i="5"/>
  <c r="C666" i="5"/>
  <c r="AJ666" i="5"/>
  <c r="B667" i="5"/>
  <c r="C667" i="5"/>
  <c r="AJ667" i="5"/>
  <c r="B668" i="5"/>
  <c r="C668" i="5"/>
  <c r="AJ668" i="5"/>
  <c r="B669" i="5"/>
  <c r="C669" i="5"/>
  <c r="AJ669" i="5"/>
  <c r="B670" i="5"/>
  <c r="C670" i="5"/>
  <c r="H596" i="3"/>
  <c r="AJ670" i="5"/>
  <c r="B671" i="5"/>
  <c r="C671" i="5"/>
  <c r="AJ671" i="5"/>
  <c r="B672" i="5"/>
  <c r="C672" i="5"/>
  <c r="AJ672" i="5"/>
  <c r="B673" i="5"/>
  <c r="C673" i="5"/>
  <c r="AJ673" i="5"/>
  <c r="B674" i="5"/>
  <c r="C674" i="5"/>
  <c r="H600" i="3"/>
  <c r="AJ674" i="5"/>
  <c r="B675" i="5"/>
  <c r="C675" i="5"/>
  <c r="AJ675" i="5"/>
  <c r="B676" i="5"/>
  <c r="C676" i="5"/>
  <c r="AJ676" i="5"/>
  <c r="B677" i="5"/>
  <c r="C677" i="5"/>
  <c r="AJ677" i="5"/>
  <c r="B678" i="5"/>
  <c r="C678" i="5"/>
  <c r="H604" i="3"/>
  <c r="AJ678" i="5"/>
  <c r="B679" i="5"/>
  <c r="C679" i="5"/>
  <c r="AJ679" i="5"/>
  <c r="B680" i="5"/>
  <c r="C680" i="5"/>
  <c r="AJ680" i="5"/>
  <c r="B681" i="5"/>
  <c r="C681" i="5"/>
  <c r="AJ681" i="5"/>
  <c r="B682" i="5"/>
  <c r="C682" i="5"/>
  <c r="H608" i="3"/>
  <c r="AJ682" i="5"/>
  <c r="B683" i="5"/>
  <c r="C683" i="5"/>
  <c r="AJ683" i="5"/>
  <c r="B684" i="5"/>
  <c r="C684" i="5"/>
  <c r="AJ684" i="5"/>
  <c r="B685" i="5"/>
  <c r="G611" i="3"/>
  <c r="C685" i="5"/>
  <c r="AJ685" i="5"/>
  <c r="B686" i="5"/>
  <c r="C686" i="5"/>
  <c r="AJ686" i="5"/>
  <c r="B687" i="5"/>
  <c r="C687" i="5"/>
  <c r="AJ687" i="5"/>
  <c r="B688" i="5"/>
  <c r="C688" i="5"/>
  <c r="AJ688" i="5"/>
  <c r="B689" i="5"/>
  <c r="G615" i="3"/>
  <c r="C689" i="5"/>
  <c r="AJ689" i="5"/>
  <c r="B690" i="5"/>
  <c r="C690" i="5"/>
  <c r="AJ690" i="5"/>
  <c r="B691" i="5"/>
  <c r="C691" i="5"/>
  <c r="AJ691" i="5"/>
  <c r="D692" i="5"/>
  <c r="E692" i="5"/>
  <c r="D694" i="5"/>
  <c r="F692" i="5"/>
  <c r="G692" i="5"/>
  <c r="H692" i="5"/>
  <c r="I692" i="5"/>
  <c r="J692" i="5"/>
  <c r="K692" i="5"/>
  <c r="L692" i="5"/>
  <c r="M692" i="5"/>
  <c r="M695" i="5"/>
  <c r="N692" i="5"/>
  <c r="M694" i="5"/>
  <c r="O692" i="5"/>
  <c r="P692" i="5"/>
  <c r="Q692" i="5"/>
  <c r="R692" i="5"/>
  <c r="S692" i="5"/>
  <c r="T692" i="5"/>
  <c r="U692" i="5"/>
  <c r="V692" i="5"/>
  <c r="V695" i="5"/>
  <c r="W692" i="5"/>
  <c r="X692" i="5"/>
  <c r="Y692" i="5"/>
  <c r="Y695" i="5"/>
  <c r="Z692" i="5"/>
  <c r="Y694" i="5"/>
  <c r="AA692" i="5"/>
  <c r="AB692" i="5"/>
  <c r="AC692" i="5"/>
  <c r="AB695" i="5"/>
  <c r="AD692" i="5"/>
  <c r="AE692" i="5"/>
  <c r="AF692" i="5"/>
  <c r="AG692" i="5"/>
  <c r="AH692" i="5"/>
  <c r="AH695" i="5"/>
  <c r="AI692" i="5"/>
  <c r="D695" i="5"/>
  <c r="G695" i="5"/>
  <c r="G694" i="5"/>
  <c r="J695" i="5"/>
  <c r="J694" i="5"/>
  <c r="P695" i="5"/>
  <c r="S695" i="5"/>
  <c r="S694" i="5"/>
  <c r="AE695" i="5"/>
  <c r="AE694" i="5"/>
  <c r="B713" i="5"/>
  <c r="C713" i="5"/>
  <c r="AJ713" i="5"/>
  <c r="B714" i="5"/>
  <c r="C714" i="5"/>
  <c r="AJ714" i="5"/>
  <c r="B715" i="5"/>
  <c r="C715" i="5"/>
  <c r="AJ715" i="5"/>
  <c r="B716" i="5"/>
  <c r="C716" i="5"/>
  <c r="AJ716" i="5"/>
  <c r="B717" i="5"/>
  <c r="C717" i="5"/>
  <c r="H635" i="3"/>
  <c r="AJ717" i="5"/>
  <c r="B718" i="5"/>
  <c r="C718" i="5"/>
  <c r="AJ718" i="5"/>
  <c r="B719" i="5"/>
  <c r="C719" i="5"/>
  <c r="AJ719" i="5"/>
  <c r="B720" i="5"/>
  <c r="G638" i="3"/>
  <c r="J638" i="3"/>
  <c r="K638" i="3"/>
  <c r="L638" i="3"/>
  <c r="C720" i="5"/>
  <c r="AJ720" i="5"/>
  <c r="B721" i="5"/>
  <c r="C721" i="5"/>
  <c r="H639" i="3"/>
  <c r="J639" i="3"/>
  <c r="K639" i="3"/>
  <c r="L639" i="3"/>
  <c r="AJ721" i="5"/>
  <c r="B722" i="5"/>
  <c r="C722" i="5"/>
  <c r="AJ722" i="5"/>
  <c r="B723" i="5"/>
  <c r="C723" i="5"/>
  <c r="AJ723" i="5"/>
  <c r="B724" i="5"/>
  <c r="G642" i="3"/>
  <c r="J642" i="3"/>
  <c r="K642" i="3"/>
  <c r="L642" i="3"/>
  <c r="C724" i="5"/>
  <c r="AJ724" i="5"/>
  <c r="B725" i="5"/>
  <c r="C725" i="5"/>
  <c r="H643" i="3"/>
  <c r="J643" i="3"/>
  <c r="K643" i="3"/>
  <c r="L643" i="3"/>
  <c r="AJ725" i="5"/>
  <c r="B726" i="5"/>
  <c r="C726" i="5"/>
  <c r="AJ726" i="5"/>
  <c r="B727" i="5"/>
  <c r="C727" i="5"/>
  <c r="AJ727" i="5"/>
  <c r="B728" i="5"/>
  <c r="G646" i="3"/>
  <c r="C728" i="5"/>
  <c r="AJ728" i="5"/>
  <c r="B729" i="5"/>
  <c r="C729" i="5"/>
  <c r="H647" i="3"/>
  <c r="AJ729" i="5"/>
  <c r="B730" i="5"/>
  <c r="C730" i="5"/>
  <c r="AJ730" i="5"/>
  <c r="B731" i="5"/>
  <c r="C731" i="5"/>
  <c r="AJ731" i="5"/>
  <c r="B732" i="5"/>
  <c r="G650" i="3"/>
  <c r="J650" i="3"/>
  <c r="K650" i="3"/>
  <c r="L650" i="3"/>
  <c r="C732" i="5"/>
  <c r="AJ732" i="5"/>
  <c r="B733" i="5"/>
  <c r="C733" i="5"/>
  <c r="H651" i="3"/>
  <c r="AJ733" i="5"/>
  <c r="B734" i="5"/>
  <c r="C734" i="5"/>
  <c r="AJ734" i="5"/>
  <c r="B735" i="5"/>
  <c r="C735" i="5"/>
  <c r="AJ735" i="5"/>
  <c r="B736" i="5"/>
  <c r="G654" i="3"/>
  <c r="C736" i="5"/>
  <c r="AJ736" i="5"/>
  <c r="B737" i="5"/>
  <c r="C737" i="5"/>
  <c r="H655" i="3"/>
  <c r="J655" i="3"/>
  <c r="K655" i="3"/>
  <c r="L655" i="3"/>
  <c r="AJ737" i="5"/>
  <c r="B738" i="5"/>
  <c r="C738" i="5"/>
  <c r="AJ738" i="5"/>
  <c r="B739" i="5"/>
  <c r="C739" i="5"/>
  <c r="AJ739" i="5"/>
  <c r="B740" i="5"/>
  <c r="G658" i="3"/>
  <c r="J658" i="3"/>
  <c r="K658" i="3"/>
  <c r="L658" i="3"/>
  <c r="C740" i="5"/>
  <c r="AJ740" i="5"/>
  <c r="B741" i="5"/>
  <c r="C741" i="5"/>
  <c r="AJ741" i="5"/>
  <c r="B742" i="5"/>
  <c r="C742" i="5"/>
  <c r="AJ742" i="5"/>
  <c r="B743" i="5"/>
  <c r="C743" i="5"/>
  <c r="AJ743" i="5"/>
  <c r="B744" i="5"/>
  <c r="G662" i="3"/>
  <c r="C744" i="5"/>
  <c r="AJ744" i="5"/>
  <c r="B745" i="5"/>
  <c r="C745" i="5"/>
  <c r="H663" i="3"/>
  <c r="AJ745" i="5"/>
  <c r="B746" i="5"/>
  <c r="C746" i="5"/>
  <c r="AJ746" i="5"/>
  <c r="B747" i="5"/>
  <c r="C747" i="5"/>
  <c r="AJ747" i="5"/>
  <c r="B748" i="5"/>
  <c r="G666" i="3"/>
  <c r="J666" i="3"/>
  <c r="K666" i="3"/>
  <c r="L666" i="3"/>
  <c r="C748" i="5"/>
  <c r="AJ748" i="5"/>
  <c r="B749" i="5"/>
  <c r="C749" i="5"/>
  <c r="H667" i="3"/>
  <c r="AJ749" i="5"/>
  <c r="B750" i="5"/>
  <c r="C750" i="5"/>
  <c r="AJ750" i="5"/>
  <c r="D751" i="5"/>
  <c r="E751" i="5"/>
  <c r="F751" i="5"/>
  <c r="G751" i="5"/>
  <c r="H751" i="5"/>
  <c r="I751" i="5"/>
  <c r="J751" i="5"/>
  <c r="J754" i="5"/>
  <c r="K751" i="5"/>
  <c r="L751" i="5"/>
  <c r="M751" i="5"/>
  <c r="M754" i="5"/>
  <c r="N751" i="5"/>
  <c r="M753" i="5"/>
  <c r="O751" i="5"/>
  <c r="P751" i="5"/>
  <c r="Q751" i="5"/>
  <c r="R751" i="5"/>
  <c r="S751" i="5"/>
  <c r="T751" i="5"/>
  <c r="U751" i="5"/>
  <c r="V751" i="5"/>
  <c r="V754" i="5"/>
  <c r="W751" i="5"/>
  <c r="X751" i="5"/>
  <c r="Y751" i="5"/>
  <c r="Y754" i="5"/>
  <c r="Z751" i="5"/>
  <c r="Y753" i="5"/>
  <c r="AA751" i="5"/>
  <c r="AB751" i="5"/>
  <c r="AC751" i="5"/>
  <c r="AD751" i="5"/>
  <c r="AE751" i="5"/>
  <c r="AF751" i="5"/>
  <c r="AG751" i="5"/>
  <c r="AH751" i="5"/>
  <c r="AH754" i="5"/>
  <c r="AI751" i="5"/>
  <c r="D754" i="5"/>
  <c r="G754" i="5"/>
  <c r="G753" i="5"/>
  <c r="P754" i="5"/>
  <c r="P753" i="5"/>
  <c r="S754" i="5"/>
  <c r="S753" i="5"/>
  <c r="AB754" i="5"/>
  <c r="AB753" i="5"/>
  <c r="AE754" i="5"/>
  <c r="AE753" i="5"/>
  <c r="D34" i="4"/>
  <c r="D45" i="4"/>
  <c r="E34" i="4"/>
  <c r="E45" i="4"/>
  <c r="F34" i="4"/>
  <c r="F45" i="4"/>
  <c r="G34" i="4"/>
  <c r="G45" i="4"/>
  <c r="H34" i="4"/>
  <c r="H45" i="4"/>
  <c r="I34" i="4"/>
  <c r="I45" i="4"/>
  <c r="J34" i="4"/>
  <c r="K34" i="4"/>
  <c r="K45" i="4"/>
  <c r="L34" i="4"/>
  <c r="L45" i="4"/>
  <c r="M34" i="4"/>
  <c r="M45" i="4"/>
  <c r="N34" i="4"/>
  <c r="N45" i="4"/>
  <c r="O34" i="4"/>
  <c r="O45" i="4"/>
  <c r="J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G64" i="3"/>
  <c r="F65" i="3"/>
  <c r="H65" i="3"/>
  <c r="F66" i="3"/>
  <c r="G66" i="3"/>
  <c r="H66" i="3"/>
  <c r="F67" i="3"/>
  <c r="G67" i="3"/>
  <c r="J67" i="3"/>
  <c r="F68" i="3"/>
  <c r="G68" i="3"/>
  <c r="F69" i="3"/>
  <c r="H69" i="3"/>
  <c r="F70" i="3"/>
  <c r="G70" i="3"/>
  <c r="H70" i="3"/>
  <c r="J70" i="3"/>
  <c r="K70" i="3"/>
  <c r="L70" i="3"/>
  <c r="F71" i="3"/>
  <c r="G71" i="3"/>
  <c r="H71" i="3"/>
  <c r="J71" i="3"/>
  <c r="F72" i="3"/>
  <c r="F73" i="3"/>
  <c r="G73" i="3"/>
  <c r="J73" i="3"/>
  <c r="K73" i="3"/>
  <c r="L73" i="3"/>
  <c r="H73" i="3"/>
  <c r="F74" i="3"/>
  <c r="G74" i="3"/>
  <c r="H74" i="3"/>
  <c r="F75" i="3"/>
  <c r="G75" i="3"/>
  <c r="J75" i="3"/>
  <c r="F76" i="3"/>
  <c r="G76" i="3"/>
  <c r="F77" i="3"/>
  <c r="H77" i="3"/>
  <c r="J77" i="3"/>
  <c r="K77" i="3"/>
  <c r="L77" i="3"/>
  <c r="F78" i="3"/>
  <c r="G78" i="3"/>
  <c r="H78" i="3"/>
  <c r="F79" i="3"/>
  <c r="G79" i="3"/>
  <c r="H79" i="3"/>
  <c r="F80" i="3"/>
  <c r="G80" i="3"/>
  <c r="F81" i="3"/>
  <c r="G81" i="3"/>
  <c r="H81" i="3"/>
  <c r="F82" i="3"/>
  <c r="G82" i="3"/>
  <c r="J82" i="3"/>
  <c r="K82" i="3"/>
  <c r="L82" i="3"/>
  <c r="H82" i="3"/>
  <c r="F83" i="3"/>
  <c r="G83" i="3"/>
  <c r="J83" i="3"/>
  <c r="F84" i="3"/>
  <c r="F85" i="3"/>
  <c r="H85" i="3"/>
  <c r="F86" i="3"/>
  <c r="G86" i="3"/>
  <c r="H86" i="3"/>
  <c r="J86" i="3"/>
  <c r="F87" i="3"/>
  <c r="G87" i="3"/>
  <c r="J87" i="3"/>
  <c r="K87" i="3"/>
  <c r="L87" i="3"/>
  <c r="F88" i="3"/>
  <c r="H88" i="3"/>
  <c r="J88" i="3"/>
  <c r="K88" i="3"/>
  <c r="L88" i="3"/>
  <c r="F89" i="3"/>
  <c r="H89" i="3"/>
  <c r="F90" i="3"/>
  <c r="G90" i="3"/>
  <c r="H90" i="3"/>
  <c r="J90" i="3"/>
  <c r="K90" i="3"/>
  <c r="L90" i="3"/>
  <c r="F91" i="3"/>
  <c r="G91" i="3"/>
  <c r="H91" i="3"/>
  <c r="J91" i="3"/>
  <c r="K91" i="3"/>
  <c r="L91" i="3"/>
  <c r="F92" i="3"/>
  <c r="G92" i="3"/>
  <c r="J92" i="3"/>
  <c r="K92" i="3"/>
  <c r="L92" i="3"/>
  <c r="H92" i="3"/>
  <c r="F93" i="3"/>
  <c r="H93" i="3"/>
  <c r="F94" i="3"/>
  <c r="G94" i="3"/>
  <c r="J94" i="3"/>
  <c r="H94" i="3"/>
  <c r="K94" i="3"/>
  <c r="L94" i="3"/>
  <c r="F95" i="3"/>
  <c r="G95" i="3"/>
  <c r="J95" i="3"/>
  <c r="K95" i="3"/>
  <c r="L95" i="3"/>
  <c r="F96" i="3"/>
  <c r="F97" i="3"/>
  <c r="H97" i="3"/>
  <c r="F98" i="3"/>
  <c r="G98" i="3"/>
  <c r="H98" i="3"/>
  <c r="F99" i="3"/>
  <c r="G99" i="3"/>
  <c r="H99" i="3"/>
  <c r="F100" i="3"/>
  <c r="G100" i="3"/>
  <c r="H100" i="3"/>
  <c r="F101" i="3"/>
  <c r="G101" i="3"/>
  <c r="J101" i="3"/>
  <c r="C102" i="3"/>
  <c r="D102" i="3"/>
  <c r="F115" i="3"/>
  <c r="G115" i="3"/>
  <c r="F116" i="3"/>
  <c r="F117" i="3"/>
  <c r="G117" i="3"/>
  <c r="H117" i="3"/>
  <c r="F118" i="3"/>
  <c r="G118" i="3"/>
  <c r="H118" i="3"/>
  <c r="J118" i="3"/>
  <c r="F119" i="3"/>
  <c r="G119" i="3"/>
  <c r="H119" i="3"/>
  <c r="J119" i="3"/>
  <c r="K119" i="3"/>
  <c r="L119" i="3"/>
  <c r="F120" i="3"/>
  <c r="G120" i="3"/>
  <c r="J120" i="3"/>
  <c r="K120" i="3"/>
  <c r="L120" i="3"/>
  <c r="F121" i="3"/>
  <c r="H121" i="3"/>
  <c r="J121" i="3"/>
  <c r="K121" i="3"/>
  <c r="L121" i="3"/>
  <c r="F122" i="3"/>
  <c r="G122" i="3"/>
  <c r="H122" i="3"/>
  <c r="J122" i="3"/>
  <c r="K122" i="3"/>
  <c r="L122" i="3"/>
  <c r="F123" i="3"/>
  <c r="G123" i="3"/>
  <c r="H123" i="3"/>
  <c r="F124" i="3"/>
  <c r="G124" i="3"/>
  <c r="F125" i="3"/>
  <c r="H125" i="3"/>
  <c r="J125" i="3"/>
  <c r="K125" i="3"/>
  <c r="L125" i="3"/>
  <c r="F126" i="3"/>
  <c r="G126" i="3"/>
  <c r="J126" i="3"/>
  <c r="H126" i="3"/>
  <c r="F127" i="3"/>
  <c r="G127" i="3"/>
  <c r="J127" i="3"/>
  <c r="K127" i="3"/>
  <c r="L127" i="3"/>
  <c r="H127" i="3"/>
  <c r="F128" i="3"/>
  <c r="G128" i="3"/>
  <c r="F129" i="3"/>
  <c r="H129" i="3"/>
  <c r="F130" i="3"/>
  <c r="G130" i="3"/>
  <c r="J130" i="3"/>
  <c r="H130" i="3"/>
  <c r="F131" i="3"/>
  <c r="G131" i="3"/>
  <c r="H131" i="3"/>
  <c r="F132" i="3"/>
  <c r="G132" i="3"/>
  <c r="F133" i="3"/>
  <c r="H133" i="3"/>
  <c r="K133" i="3"/>
  <c r="L133" i="3"/>
  <c r="F134" i="3"/>
  <c r="G134" i="3"/>
  <c r="H134" i="3"/>
  <c r="J134" i="3"/>
  <c r="K134" i="3"/>
  <c r="L134" i="3"/>
  <c r="F135" i="3"/>
  <c r="G135" i="3"/>
  <c r="H135" i="3"/>
  <c r="F136" i="3"/>
  <c r="G136" i="3"/>
  <c r="F137" i="3"/>
  <c r="H137" i="3"/>
  <c r="F138" i="3"/>
  <c r="G138" i="3"/>
  <c r="J138" i="3"/>
  <c r="K138" i="3"/>
  <c r="L138" i="3"/>
  <c r="H138" i="3"/>
  <c r="F139" i="3"/>
  <c r="G139" i="3"/>
  <c r="J139" i="3"/>
  <c r="H139" i="3"/>
  <c r="F140" i="3"/>
  <c r="G140" i="3"/>
  <c r="F141" i="3"/>
  <c r="H141" i="3"/>
  <c r="K141" i="3"/>
  <c r="L141" i="3"/>
  <c r="F142" i="3"/>
  <c r="G142" i="3"/>
  <c r="H142" i="3"/>
  <c r="J142" i="3"/>
  <c r="K142" i="3"/>
  <c r="L142" i="3"/>
  <c r="F143" i="3"/>
  <c r="G143" i="3"/>
  <c r="H143" i="3"/>
  <c r="F144" i="3"/>
  <c r="G144" i="3"/>
  <c r="J144" i="3"/>
  <c r="K144" i="3"/>
  <c r="L144" i="3"/>
  <c r="F145" i="3"/>
  <c r="H145" i="3"/>
  <c r="F146" i="3"/>
  <c r="G146" i="3"/>
  <c r="H146" i="3"/>
  <c r="J146" i="3"/>
  <c r="K146" i="3"/>
  <c r="L146" i="3"/>
  <c r="F147" i="3"/>
  <c r="G147" i="3"/>
  <c r="H147" i="3"/>
  <c r="J147" i="3"/>
  <c r="K147" i="3"/>
  <c r="L147" i="3"/>
  <c r="F148" i="3"/>
  <c r="G148" i="3"/>
  <c r="F149" i="3"/>
  <c r="H149" i="3"/>
  <c r="F150" i="3"/>
  <c r="G150" i="3"/>
  <c r="J150" i="3"/>
  <c r="H150" i="3"/>
  <c r="K150" i="3"/>
  <c r="L150" i="3"/>
  <c r="F151" i="3"/>
  <c r="G151" i="3"/>
  <c r="H151" i="3"/>
  <c r="J151" i="3"/>
  <c r="K151" i="3"/>
  <c r="L151" i="3"/>
  <c r="F152" i="3"/>
  <c r="G152" i="3"/>
  <c r="H152" i="3"/>
  <c r="C153" i="3"/>
  <c r="D153" i="3"/>
  <c r="F167" i="3"/>
  <c r="F168" i="3"/>
  <c r="G168" i="3"/>
  <c r="H168" i="3"/>
  <c r="H205" i="3"/>
  <c r="J168" i="3"/>
  <c r="F169" i="3"/>
  <c r="H169" i="3"/>
  <c r="J169" i="3"/>
  <c r="K169" i="3"/>
  <c r="L169" i="3"/>
  <c r="F170" i="3"/>
  <c r="G170" i="3"/>
  <c r="H170" i="3"/>
  <c r="F171" i="3"/>
  <c r="F172" i="3"/>
  <c r="G172" i="3"/>
  <c r="K172" i="3"/>
  <c r="L172" i="3"/>
  <c r="F173" i="3"/>
  <c r="G173" i="3"/>
  <c r="H173" i="3"/>
  <c r="J173" i="3"/>
  <c r="K173" i="3"/>
  <c r="L173" i="3"/>
  <c r="F174" i="3"/>
  <c r="G174" i="3"/>
  <c r="H174" i="3"/>
  <c r="F175" i="3"/>
  <c r="G175" i="3"/>
  <c r="H175" i="3"/>
  <c r="F176" i="3"/>
  <c r="F177" i="3"/>
  <c r="H177" i="3"/>
  <c r="F178" i="3"/>
  <c r="G178" i="3"/>
  <c r="H178" i="3"/>
  <c r="F179" i="3"/>
  <c r="G179" i="3"/>
  <c r="H179" i="3"/>
  <c r="J179" i="3"/>
  <c r="F180" i="3"/>
  <c r="G180" i="3"/>
  <c r="H180" i="3"/>
  <c r="J180" i="3"/>
  <c r="K180" i="3"/>
  <c r="L180" i="3"/>
  <c r="F181" i="3"/>
  <c r="H181" i="3"/>
  <c r="F182" i="3"/>
  <c r="G182" i="3"/>
  <c r="J182" i="3"/>
  <c r="K182" i="3"/>
  <c r="L182" i="3"/>
  <c r="F183" i="3"/>
  <c r="G183" i="3"/>
  <c r="F184" i="3"/>
  <c r="G184" i="3"/>
  <c r="H184" i="3"/>
  <c r="F185" i="3"/>
  <c r="G185" i="3"/>
  <c r="J185" i="3"/>
  <c r="K185" i="3"/>
  <c r="L185" i="3"/>
  <c r="F186" i="3"/>
  <c r="G186" i="3"/>
  <c r="H186" i="3"/>
  <c r="J186" i="3"/>
  <c r="F187" i="3"/>
  <c r="H187" i="3"/>
  <c r="F188" i="3"/>
  <c r="G188" i="3"/>
  <c r="J188" i="3"/>
  <c r="F189" i="3"/>
  <c r="G189" i="3"/>
  <c r="H189" i="3"/>
  <c r="F190" i="3"/>
  <c r="G190" i="3"/>
  <c r="J190" i="3"/>
  <c r="H190" i="3"/>
  <c r="F191" i="3"/>
  <c r="K191" i="3"/>
  <c r="L191" i="3"/>
  <c r="G191" i="3"/>
  <c r="J191" i="3"/>
  <c r="H191" i="3"/>
  <c r="F192" i="3"/>
  <c r="G192" i="3"/>
  <c r="F193" i="3"/>
  <c r="F194" i="3"/>
  <c r="H194" i="3"/>
  <c r="F195" i="3"/>
  <c r="G195" i="3"/>
  <c r="H195" i="3"/>
  <c r="J195" i="3"/>
  <c r="F196" i="3"/>
  <c r="G196" i="3"/>
  <c r="H196" i="3"/>
  <c r="J196" i="3"/>
  <c r="K196" i="3"/>
  <c r="L196" i="3"/>
  <c r="F197" i="3"/>
  <c r="H197" i="3"/>
  <c r="F198" i="3"/>
  <c r="G198" i="3"/>
  <c r="F199" i="3"/>
  <c r="G199" i="3"/>
  <c r="J199" i="3"/>
  <c r="H199" i="3"/>
  <c r="F200" i="3"/>
  <c r="G200" i="3"/>
  <c r="H200" i="3"/>
  <c r="J200" i="3"/>
  <c r="F201" i="3"/>
  <c r="H201" i="3"/>
  <c r="J201" i="3"/>
  <c r="K201" i="3"/>
  <c r="L201" i="3"/>
  <c r="F202" i="3"/>
  <c r="G202" i="3"/>
  <c r="H202" i="3"/>
  <c r="J202" i="3"/>
  <c r="K202" i="3"/>
  <c r="L202" i="3"/>
  <c r="F203" i="3"/>
  <c r="F204" i="3"/>
  <c r="G204" i="3"/>
  <c r="C205" i="3"/>
  <c r="D205" i="3"/>
  <c r="F218" i="3"/>
  <c r="G218" i="3"/>
  <c r="F219" i="3"/>
  <c r="G219" i="3"/>
  <c r="H219" i="3"/>
  <c r="F220" i="3"/>
  <c r="H220" i="3"/>
  <c r="F221" i="3"/>
  <c r="F222" i="3"/>
  <c r="H222" i="3"/>
  <c r="F223" i="3"/>
  <c r="H223" i="3"/>
  <c r="F224" i="3"/>
  <c r="F225" i="3"/>
  <c r="F226" i="3"/>
  <c r="H226" i="3"/>
  <c r="F227" i="3"/>
  <c r="H227" i="3"/>
  <c r="F228" i="3"/>
  <c r="H228" i="3"/>
  <c r="F229" i="3"/>
  <c r="G229" i="3"/>
  <c r="J229" i="3"/>
  <c r="F230" i="3"/>
  <c r="G230" i="3"/>
  <c r="J230" i="3"/>
  <c r="K230" i="3"/>
  <c r="L230" i="3"/>
  <c r="H230" i="3"/>
  <c r="F231" i="3"/>
  <c r="F232" i="3"/>
  <c r="H232" i="3"/>
  <c r="F233" i="3"/>
  <c r="H233" i="3"/>
  <c r="J233" i="3"/>
  <c r="F234" i="3"/>
  <c r="H234" i="3"/>
  <c r="F235" i="3"/>
  <c r="G235" i="3"/>
  <c r="J235" i="3"/>
  <c r="K235" i="3"/>
  <c r="L235" i="3"/>
  <c r="H235" i="3"/>
  <c r="F236" i="3"/>
  <c r="H236" i="3"/>
  <c r="F237" i="3"/>
  <c r="H237" i="3"/>
  <c r="F238" i="3"/>
  <c r="F239" i="3"/>
  <c r="G239" i="3"/>
  <c r="J239" i="3"/>
  <c r="F240" i="3"/>
  <c r="G240" i="3"/>
  <c r="H240" i="3"/>
  <c r="F241" i="3"/>
  <c r="G241" i="3"/>
  <c r="H241" i="3"/>
  <c r="F242" i="3"/>
  <c r="H242" i="3"/>
  <c r="K242" i="3"/>
  <c r="L242" i="3"/>
  <c r="F243" i="3"/>
  <c r="F244" i="3"/>
  <c r="G244" i="3"/>
  <c r="J244" i="3"/>
  <c r="K244" i="3"/>
  <c r="L244" i="3"/>
  <c r="F245" i="3"/>
  <c r="H245" i="3"/>
  <c r="F246" i="3"/>
  <c r="H246" i="3"/>
  <c r="F247" i="3"/>
  <c r="H247" i="3"/>
  <c r="F248" i="3"/>
  <c r="F249" i="3"/>
  <c r="H249" i="3"/>
  <c r="F250" i="3"/>
  <c r="G250" i="3"/>
  <c r="F251" i="3"/>
  <c r="K251" i="3"/>
  <c r="L251" i="3"/>
  <c r="G251" i="3"/>
  <c r="H251" i="3"/>
  <c r="J251" i="3"/>
  <c r="F252" i="3"/>
  <c r="G252" i="3"/>
  <c r="H252" i="3"/>
  <c r="J252" i="3"/>
  <c r="K252" i="3"/>
  <c r="L252" i="3"/>
  <c r="F253" i="3"/>
  <c r="H253" i="3"/>
  <c r="F254" i="3"/>
  <c r="G254" i="3"/>
  <c r="J254" i="3"/>
  <c r="K254" i="3"/>
  <c r="L254" i="3"/>
  <c r="H254" i="3"/>
  <c r="F255" i="3"/>
  <c r="C256" i="3"/>
  <c r="D256" i="3"/>
  <c r="F270" i="3"/>
  <c r="G270" i="3"/>
  <c r="H270" i="3"/>
  <c r="F271" i="3"/>
  <c r="F272" i="3"/>
  <c r="F273" i="3"/>
  <c r="G273" i="3"/>
  <c r="F274" i="3"/>
  <c r="F275" i="3"/>
  <c r="G275" i="3"/>
  <c r="H275" i="3"/>
  <c r="J275" i="3"/>
  <c r="F276" i="3"/>
  <c r="H276" i="3"/>
  <c r="F277" i="3"/>
  <c r="G277" i="3"/>
  <c r="J277" i="3"/>
  <c r="K277" i="3"/>
  <c r="L277" i="3"/>
  <c r="H277" i="3"/>
  <c r="F278" i="3"/>
  <c r="H278" i="3"/>
  <c r="F279" i="3"/>
  <c r="G279" i="3"/>
  <c r="H279" i="3"/>
  <c r="F280" i="3"/>
  <c r="G280" i="3"/>
  <c r="H280" i="3"/>
  <c r="J280" i="3"/>
  <c r="F281" i="3"/>
  <c r="G281" i="3"/>
  <c r="H281" i="3"/>
  <c r="F282" i="3"/>
  <c r="G282" i="3"/>
  <c r="J282" i="3"/>
  <c r="H282" i="3"/>
  <c r="K282" i="3"/>
  <c r="L282" i="3"/>
  <c r="F283" i="3"/>
  <c r="G283" i="3"/>
  <c r="F284" i="3"/>
  <c r="G284" i="3"/>
  <c r="J284" i="3"/>
  <c r="K284" i="3"/>
  <c r="L284" i="3"/>
  <c r="H284" i="3"/>
  <c r="F285" i="3"/>
  <c r="H285" i="3"/>
  <c r="J285" i="3"/>
  <c r="F286" i="3"/>
  <c r="G286" i="3"/>
  <c r="F287" i="3"/>
  <c r="G287" i="3"/>
  <c r="J287" i="3"/>
  <c r="F288" i="3"/>
  <c r="G288" i="3"/>
  <c r="F289" i="3"/>
  <c r="G289" i="3"/>
  <c r="F290" i="3"/>
  <c r="F291" i="3"/>
  <c r="H291" i="3"/>
  <c r="F292" i="3"/>
  <c r="G292" i="3"/>
  <c r="J292" i="3"/>
  <c r="H292" i="3"/>
  <c r="F293" i="3"/>
  <c r="H293" i="3"/>
  <c r="F294" i="3"/>
  <c r="G294" i="3"/>
  <c r="F295" i="3"/>
  <c r="F296" i="3"/>
  <c r="H296" i="3"/>
  <c r="F297" i="3"/>
  <c r="H297" i="3"/>
  <c r="F298" i="3"/>
  <c r="H298" i="3"/>
  <c r="F299" i="3"/>
  <c r="G299" i="3"/>
  <c r="H299" i="3"/>
  <c r="F300" i="3"/>
  <c r="G300" i="3"/>
  <c r="J300" i="3"/>
  <c r="F301" i="3"/>
  <c r="G301" i="3"/>
  <c r="H301" i="3"/>
  <c r="J301" i="3"/>
  <c r="K301" i="3"/>
  <c r="L301" i="3"/>
  <c r="F302" i="3"/>
  <c r="G302" i="3"/>
  <c r="H302" i="3"/>
  <c r="J302" i="3"/>
  <c r="K302" i="3"/>
  <c r="L302" i="3"/>
  <c r="F303" i="3"/>
  <c r="H303" i="3"/>
  <c r="J303" i="3"/>
  <c r="K303" i="3"/>
  <c r="L303" i="3"/>
  <c r="F304" i="3"/>
  <c r="G304" i="3"/>
  <c r="H304" i="3"/>
  <c r="F305" i="3"/>
  <c r="G305" i="3"/>
  <c r="H305" i="3"/>
  <c r="F306" i="3"/>
  <c r="H306" i="3"/>
  <c r="F307" i="3"/>
  <c r="H307" i="3"/>
  <c r="C308" i="3"/>
  <c r="D308" i="3"/>
  <c r="F322" i="3"/>
  <c r="H322" i="3"/>
  <c r="F323" i="3"/>
  <c r="F324" i="3"/>
  <c r="F325" i="3"/>
  <c r="F326" i="3"/>
  <c r="G326" i="3"/>
  <c r="H326" i="3"/>
  <c r="F327" i="3"/>
  <c r="H327" i="3"/>
  <c r="H360" i="3"/>
  <c r="F328" i="3"/>
  <c r="G328" i="3"/>
  <c r="F329" i="3"/>
  <c r="G329" i="3"/>
  <c r="J329" i="3"/>
  <c r="K329" i="3"/>
  <c r="L329" i="3"/>
  <c r="H329" i="3"/>
  <c r="F330" i="3"/>
  <c r="G330" i="3"/>
  <c r="H330" i="3"/>
  <c r="F331" i="3"/>
  <c r="H331" i="3"/>
  <c r="F332" i="3"/>
  <c r="G332" i="3"/>
  <c r="F333" i="3"/>
  <c r="G333" i="3"/>
  <c r="H333" i="3"/>
  <c r="F334" i="3"/>
  <c r="G334" i="3"/>
  <c r="H334" i="3"/>
  <c r="J334" i="3"/>
  <c r="K334" i="3"/>
  <c r="L334" i="3"/>
  <c r="F335" i="3"/>
  <c r="H335" i="3"/>
  <c r="F336" i="3"/>
  <c r="G336" i="3"/>
  <c r="H336" i="3"/>
  <c r="F337" i="3"/>
  <c r="G337" i="3"/>
  <c r="H337" i="3"/>
  <c r="F338" i="3"/>
  <c r="G338" i="3"/>
  <c r="H338" i="3"/>
  <c r="F339" i="3"/>
  <c r="G339" i="3"/>
  <c r="F340" i="3"/>
  <c r="G340" i="3"/>
  <c r="H340" i="3"/>
  <c r="J340" i="3"/>
  <c r="F341" i="3"/>
  <c r="H341" i="3"/>
  <c r="F342" i="3"/>
  <c r="H342" i="3"/>
  <c r="F343" i="3"/>
  <c r="H343" i="3"/>
  <c r="F344" i="3"/>
  <c r="G344" i="3"/>
  <c r="J344" i="3"/>
  <c r="H344" i="3"/>
  <c r="F345" i="3"/>
  <c r="G345" i="3"/>
  <c r="J345" i="3"/>
  <c r="K345" i="3"/>
  <c r="L345" i="3"/>
  <c r="H345" i="3"/>
  <c r="F346" i="3"/>
  <c r="J346" i="3"/>
  <c r="F347" i="3"/>
  <c r="F348" i="3"/>
  <c r="G348" i="3"/>
  <c r="H348" i="3"/>
  <c r="F349" i="3"/>
  <c r="F350" i="3"/>
  <c r="H350" i="3"/>
  <c r="F351" i="3"/>
  <c r="G351" i="3"/>
  <c r="F352" i="3"/>
  <c r="G352" i="3"/>
  <c r="F353" i="3"/>
  <c r="H353" i="3"/>
  <c r="F354" i="3"/>
  <c r="G354" i="3"/>
  <c r="H354" i="3"/>
  <c r="F355" i="3"/>
  <c r="G355" i="3"/>
  <c r="J355" i="3"/>
  <c r="K355" i="3"/>
  <c r="L355" i="3"/>
  <c r="H355" i="3"/>
  <c r="F356" i="3"/>
  <c r="K356" i="3"/>
  <c r="L356" i="3"/>
  <c r="F357" i="3"/>
  <c r="G357" i="3"/>
  <c r="H357" i="3"/>
  <c r="J357" i="3"/>
  <c r="K357" i="3"/>
  <c r="L357" i="3"/>
  <c r="F358" i="3"/>
  <c r="H358" i="3"/>
  <c r="J358" i="3"/>
  <c r="F359" i="3"/>
  <c r="H359" i="3"/>
  <c r="C360" i="3"/>
  <c r="D360" i="3"/>
  <c r="F374" i="3"/>
  <c r="F376" i="3"/>
  <c r="F377" i="3"/>
  <c r="F379" i="3"/>
  <c r="F378" i="3"/>
  <c r="F404" i="3"/>
  <c r="J404" i="3"/>
  <c r="F383" i="3"/>
  <c r="F381" i="3"/>
  <c r="F385" i="3"/>
  <c r="F380" i="3"/>
  <c r="J380" i="3"/>
  <c r="F400" i="3"/>
  <c r="F393" i="3"/>
  <c r="J393" i="3"/>
  <c r="F405" i="3"/>
  <c r="K405" i="3"/>
  <c r="L405" i="3"/>
  <c r="J405" i="3"/>
  <c r="F389" i="3"/>
  <c r="F391" i="3"/>
  <c r="F387" i="3"/>
  <c r="F382" i="3"/>
  <c r="F403" i="3"/>
  <c r="J403" i="3"/>
  <c r="F397" i="3"/>
  <c r="K395" i="3"/>
  <c r="L395" i="3"/>
  <c r="J397" i="3"/>
  <c r="F392" i="3"/>
  <c r="F388" i="3"/>
  <c r="F386" i="3"/>
  <c r="F406" i="3"/>
  <c r="J406" i="3"/>
  <c r="F401" i="3"/>
  <c r="F407" i="3"/>
  <c r="J407" i="3"/>
  <c r="F390" i="3"/>
  <c r="F375" i="3"/>
  <c r="F396" i="3"/>
  <c r="K401" i="3"/>
  <c r="L401" i="3"/>
  <c r="F398" i="3"/>
  <c r="F408" i="3"/>
  <c r="J408" i="3"/>
  <c r="K403" i="3"/>
  <c r="L403" i="3"/>
  <c r="F394" i="3"/>
  <c r="J394" i="3"/>
  <c r="F402" i="3"/>
  <c r="J402" i="3"/>
  <c r="F399" i="3"/>
  <c r="F409" i="3"/>
  <c r="J409" i="3"/>
  <c r="K409" i="3"/>
  <c r="L409" i="3"/>
  <c r="K407" i="3"/>
  <c r="L407" i="3"/>
  <c r="F410" i="3"/>
  <c r="J410" i="3"/>
  <c r="F411" i="3"/>
  <c r="J411" i="3"/>
  <c r="F384" i="3"/>
  <c r="F395" i="3"/>
  <c r="J395" i="3"/>
  <c r="C412" i="3"/>
  <c r="D412" i="3"/>
  <c r="F426" i="3"/>
  <c r="G426" i="3"/>
  <c r="H426" i="3"/>
  <c r="J426" i="3"/>
  <c r="F427" i="3"/>
  <c r="H427" i="3"/>
  <c r="F428" i="3"/>
  <c r="G428" i="3"/>
  <c r="H428" i="3"/>
  <c r="F429" i="3"/>
  <c r="G429" i="3"/>
  <c r="J429" i="3"/>
  <c r="K429" i="3"/>
  <c r="L429" i="3"/>
  <c r="H429" i="3"/>
  <c r="F430" i="3"/>
  <c r="G430" i="3"/>
  <c r="J430" i="3"/>
  <c r="K430" i="3"/>
  <c r="L430" i="3"/>
  <c r="H430" i="3"/>
  <c r="F431" i="3"/>
  <c r="G431" i="3"/>
  <c r="J431" i="3"/>
  <c r="K431" i="3"/>
  <c r="L431" i="3"/>
  <c r="H431" i="3"/>
  <c r="F432" i="3"/>
  <c r="G432" i="3"/>
  <c r="F433" i="3"/>
  <c r="G433" i="3"/>
  <c r="H433" i="3"/>
  <c r="F434" i="3"/>
  <c r="G434" i="3"/>
  <c r="J434" i="3"/>
  <c r="K434" i="3"/>
  <c r="L434" i="3"/>
  <c r="H434" i="3"/>
  <c r="F435" i="3"/>
  <c r="H435" i="3"/>
  <c r="F436" i="3"/>
  <c r="G436" i="3"/>
  <c r="J436" i="3"/>
  <c r="K436" i="3"/>
  <c r="L436" i="3"/>
  <c r="F437" i="3"/>
  <c r="G437" i="3"/>
  <c r="J437" i="3"/>
  <c r="K437" i="3"/>
  <c r="L437" i="3"/>
  <c r="H437" i="3"/>
  <c r="F438" i="3"/>
  <c r="G438" i="3"/>
  <c r="J438" i="3"/>
  <c r="K438" i="3"/>
  <c r="L438" i="3"/>
  <c r="H438" i="3"/>
  <c r="F439" i="3"/>
  <c r="H439" i="3"/>
  <c r="F440" i="3"/>
  <c r="G440" i="3"/>
  <c r="J440" i="3"/>
  <c r="K440" i="3"/>
  <c r="L440" i="3"/>
  <c r="F441" i="3"/>
  <c r="G441" i="3"/>
  <c r="H441" i="3"/>
  <c r="J441" i="3"/>
  <c r="K441" i="3"/>
  <c r="L441" i="3"/>
  <c r="F442" i="3"/>
  <c r="G442" i="3"/>
  <c r="H442" i="3"/>
  <c r="J442" i="3"/>
  <c r="K442" i="3"/>
  <c r="L442" i="3"/>
  <c r="F443" i="3"/>
  <c r="H443" i="3"/>
  <c r="F444" i="3"/>
  <c r="G444" i="3"/>
  <c r="F445" i="3"/>
  <c r="G445" i="3"/>
  <c r="J445" i="3"/>
  <c r="K445" i="3"/>
  <c r="L445" i="3"/>
  <c r="H445" i="3"/>
  <c r="F446" i="3"/>
  <c r="G446" i="3"/>
  <c r="H446" i="3"/>
  <c r="F447" i="3"/>
  <c r="H447" i="3"/>
  <c r="F448" i="3"/>
  <c r="G448" i="3"/>
  <c r="J448" i="3"/>
  <c r="K448" i="3"/>
  <c r="L448" i="3"/>
  <c r="F449" i="3"/>
  <c r="G449" i="3"/>
  <c r="J449" i="3"/>
  <c r="K449" i="3"/>
  <c r="L449" i="3"/>
  <c r="H449" i="3"/>
  <c r="F450" i="3"/>
  <c r="G450" i="3"/>
  <c r="J450" i="3"/>
  <c r="K450" i="3"/>
  <c r="L450" i="3"/>
  <c r="H450" i="3"/>
  <c r="F451" i="3"/>
  <c r="H451" i="3"/>
  <c r="F452" i="3"/>
  <c r="G452" i="3"/>
  <c r="F453" i="3"/>
  <c r="G453" i="3"/>
  <c r="J453" i="3"/>
  <c r="K453" i="3"/>
  <c r="L453" i="3"/>
  <c r="H453" i="3"/>
  <c r="F454" i="3"/>
  <c r="G454" i="3"/>
  <c r="J454" i="3"/>
  <c r="K454" i="3"/>
  <c r="L454" i="3"/>
  <c r="H454" i="3"/>
  <c r="F455" i="3"/>
  <c r="H455" i="3"/>
  <c r="J455" i="3"/>
  <c r="K455" i="3"/>
  <c r="L455" i="3"/>
  <c r="F456" i="3"/>
  <c r="G456" i="3"/>
  <c r="J456" i="3"/>
  <c r="K456" i="3"/>
  <c r="L456" i="3"/>
  <c r="F457" i="3"/>
  <c r="G457" i="3"/>
  <c r="H457" i="3"/>
  <c r="J457" i="3"/>
  <c r="K457" i="3"/>
  <c r="L457" i="3"/>
  <c r="F458" i="3"/>
  <c r="G458" i="3"/>
  <c r="H458" i="3"/>
  <c r="J458" i="3"/>
  <c r="K458" i="3"/>
  <c r="L458" i="3"/>
  <c r="F459" i="3"/>
  <c r="H459" i="3"/>
  <c r="F460" i="3"/>
  <c r="G460" i="3"/>
  <c r="J460" i="3"/>
  <c r="K460" i="3"/>
  <c r="L460" i="3"/>
  <c r="H460" i="3"/>
  <c r="F461" i="3"/>
  <c r="G461" i="3"/>
  <c r="H461" i="3"/>
  <c r="F462" i="3"/>
  <c r="G462" i="3"/>
  <c r="H462" i="3"/>
  <c r="F463" i="3"/>
  <c r="G463" i="3"/>
  <c r="J463" i="3"/>
  <c r="K463" i="3"/>
  <c r="L463" i="3"/>
  <c r="H463" i="3"/>
  <c r="C464" i="3"/>
  <c r="D464" i="3"/>
  <c r="F478" i="3"/>
  <c r="G478" i="3"/>
  <c r="H478" i="3"/>
  <c r="J478" i="3"/>
  <c r="K478" i="3"/>
  <c r="L478" i="3"/>
  <c r="F479" i="3"/>
  <c r="G479" i="3"/>
  <c r="H479" i="3"/>
  <c r="J479" i="3"/>
  <c r="F480" i="3"/>
  <c r="G480" i="3"/>
  <c r="H480" i="3"/>
  <c r="J480" i="3"/>
  <c r="K480" i="3"/>
  <c r="L480" i="3"/>
  <c r="F481" i="3"/>
  <c r="G481" i="3"/>
  <c r="H481" i="3"/>
  <c r="J481" i="3"/>
  <c r="K481" i="3"/>
  <c r="L481" i="3"/>
  <c r="F482" i="3"/>
  <c r="G482" i="3"/>
  <c r="H482" i="3"/>
  <c r="J482" i="3"/>
  <c r="K482" i="3"/>
  <c r="L482" i="3"/>
  <c r="F483" i="3"/>
  <c r="G483" i="3"/>
  <c r="H483" i="3"/>
  <c r="J483" i="3"/>
  <c r="F484" i="3"/>
  <c r="G484" i="3"/>
  <c r="H484" i="3"/>
  <c r="J484" i="3"/>
  <c r="K484" i="3"/>
  <c r="L484" i="3"/>
  <c r="F485" i="3"/>
  <c r="G485" i="3"/>
  <c r="H485" i="3"/>
  <c r="J485" i="3"/>
  <c r="K485" i="3"/>
  <c r="L485" i="3"/>
  <c r="F486" i="3"/>
  <c r="G486" i="3"/>
  <c r="H486" i="3"/>
  <c r="J486" i="3"/>
  <c r="K486" i="3"/>
  <c r="L486" i="3"/>
  <c r="F487" i="3"/>
  <c r="G487" i="3"/>
  <c r="H487" i="3"/>
  <c r="J487" i="3"/>
  <c r="F488" i="3"/>
  <c r="G488" i="3"/>
  <c r="H488" i="3"/>
  <c r="J488" i="3"/>
  <c r="K488" i="3"/>
  <c r="L488" i="3"/>
  <c r="F489" i="3"/>
  <c r="G489" i="3"/>
  <c r="H489" i="3"/>
  <c r="J489" i="3"/>
  <c r="K489" i="3"/>
  <c r="L489" i="3"/>
  <c r="F490" i="3"/>
  <c r="G490" i="3"/>
  <c r="H490" i="3"/>
  <c r="J490" i="3"/>
  <c r="K490" i="3"/>
  <c r="L490" i="3"/>
  <c r="F491" i="3"/>
  <c r="G491" i="3"/>
  <c r="H491" i="3"/>
  <c r="J491" i="3"/>
  <c r="F492" i="3"/>
  <c r="G492" i="3"/>
  <c r="H492" i="3"/>
  <c r="J492" i="3"/>
  <c r="K492" i="3"/>
  <c r="L492" i="3"/>
  <c r="F493" i="3"/>
  <c r="G493" i="3"/>
  <c r="H493" i="3"/>
  <c r="J493" i="3"/>
  <c r="K493" i="3"/>
  <c r="L493" i="3"/>
  <c r="F494" i="3"/>
  <c r="G494" i="3"/>
  <c r="H494" i="3"/>
  <c r="J494" i="3"/>
  <c r="K494" i="3"/>
  <c r="L494" i="3"/>
  <c r="F495" i="3"/>
  <c r="G495" i="3"/>
  <c r="H495" i="3"/>
  <c r="J495" i="3"/>
  <c r="F496" i="3"/>
  <c r="G496" i="3"/>
  <c r="H496" i="3"/>
  <c r="J496" i="3"/>
  <c r="K496" i="3"/>
  <c r="L496" i="3"/>
  <c r="F497" i="3"/>
  <c r="G497" i="3"/>
  <c r="H497" i="3"/>
  <c r="J497" i="3"/>
  <c r="K497" i="3"/>
  <c r="L497" i="3"/>
  <c r="F498" i="3"/>
  <c r="G498" i="3"/>
  <c r="H498" i="3"/>
  <c r="J498" i="3"/>
  <c r="K498" i="3"/>
  <c r="L498" i="3"/>
  <c r="F499" i="3"/>
  <c r="G499" i="3"/>
  <c r="H499" i="3"/>
  <c r="J499" i="3"/>
  <c r="F500" i="3"/>
  <c r="G500" i="3"/>
  <c r="H500" i="3"/>
  <c r="J500" i="3"/>
  <c r="K500" i="3"/>
  <c r="L500" i="3"/>
  <c r="F501" i="3"/>
  <c r="G501" i="3"/>
  <c r="H501" i="3"/>
  <c r="J501" i="3"/>
  <c r="K501" i="3"/>
  <c r="L501" i="3"/>
  <c r="F502" i="3"/>
  <c r="G502" i="3"/>
  <c r="H502" i="3"/>
  <c r="J502" i="3"/>
  <c r="K502" i="3"/>
  <c r="L502" i="3"/>
  <c r="F503" i="3"/>
  <c r="G503" i="3"/>
  <c r="H503" i="3"/>
  <c r="J503" i="3"/>
  <c r="F504" i="3"/>
  <c r="G504" i="3"/>
  <c r="H504" i="3"/>
  <c r="J504" i="3"/>
  <c r="K504" i="3"/>
  <c r="L504" i="3"/>
  <c r="F505" i="3"/>
  <c r="G505" i="3"/>
  <c r="H505" i="3"/>
  <c r="J505" i="3"/>
  <c r="K505" i="3"/>
  <c r="L505" i="3"/>
  <c r="F506" i="3"/>
  <c r="G506" i="3"/>
  <c r="H506" i="3"/>
  <c r="J506" i="3"/>
  <c r="K506" i="3"/>
  <c r="L506" i="3"/>
  <c r="F507" i="3"/>
  <c r="G507" i="3"/>
  <c r="H507" i="3"/>
  <c r="J507" i="3"/>
  <c r="F508" i="3"/>
  <c r="G508" i="3"/>
  <c r="H508" i="3"/>
  <c r="J508" i="3"/>
  <c r="K508" i="3"/>
  <c r="L508" i="3"/>
  <c r="F509" i="3"/>
  <c r="G509" i="3"/>
  <c r="H509" i="3"/>
  <c r="J509" i="3"/>
  <c r="K509" i="3"/>
  <c r="L509" i="3"/>
  <c r="F510" i="3"/>
  <c r="G510" i="3"/>
  <c r="H510" i="3"/>
  <c r="J510" i="3"/>
  <c r="K510" i="3"/>
  <c r="L510" i="3"/>
  <c r="F511" i="3"/>
  <c r="G511" i="3"/>
  <c r="H511" i="3"/>
  <c r="J511" i="3"/>
  <c r="F512" i="3"/>
  <c r="G512" i="3"/>
  <c r="H512" i="3"/>
  <c r="J512" i="3"/>
  <c r="K512" i="3"/>
  <c r="L512" i="3"/>
  <c r="F513" i="3"/>
  <c r="G513" i="3"/>
  <c r="H513" i="3"/>
  <c r="J513" i="3"/>
  <c r="K513" i="3"/>
  <c r="L513" i="3"/>
  <c r="F514" i="3"/>
  <c r="G514" i="3"/>
  <c r="H514" i="3"/>
  <c r="J514" i="3"/>
  <c r="K514" i="3"/>
  <c r="L514" i="3"/>
  <c r="F515" i="3"/>
  <c r="G515" i="3"/>
  <c r="H515" i="3"/>
  <c r="J515" i="3"/>
  <c r="C516" i="3"/>
  <c r="D516" i="3"/>
  <c r="F516" i="3"/>
  <c r="M478" i="3"/>
  <c r="M516" i="3"/>
  <c r="G516" i="3"/>
  <c r="H516" i="3"/>
  <c r="F529" i="3"/>
  <c r="G529" i="3"/>
  <c r="H529" i="3"/>
  <c r="J529" i="3"/>
  <c r="K529" i="3"/>
  <c r="L529" i="3"/>
  <c r="F530" i="3"/>
  <c r="G530" i="3"/>
  <c r="J530" i="3"/>
  <c r="K530" i="3"/>
  <c r="L530" i="3"/>
  <c r="H530" i="3"/>
  <c r="F531" i="3"/>
  <c r="G531" i="3"/>
  <c r="J531" i="3"/>
  <c r="H531" i="3"/>
  <c r="F532" i="3"/>
  <c r="G532" i="3"/>
  <c r="J532" i="3"/>
  <c r="K532" i="3"/>
  <c r="L532" i="3"/>
  <c r="H532" i="3"/>
  <c r="F533" i="3"/>
  <c r="G533" i="3"/>
  <c r="J533" i="3"/>
  <c r="K533" i="3"/>
  <c r="L533" i="3"/>
  <c r="F534" i="3"/>
  <c r="G534" i="3"/>
  <c r="J534" i="3"/>
  <c r="K534" i="3"/>
  <c r="L534" i="3"/>
  <c r="H534" i="3"/>
  <c r="F535" i="3"/>
  <c r="G535" i="3"/>
  <c r="H535" i="3"/>
  <c r="H567" i="3"/>
  <c r="F536" i="3"/>
  <c r="G536" i="3"/>
  <c r="H536" i="3"/>
  <c r="F537" i="3"/>
  <c r="G537" i="3"/>
  <c r="J537" i="3"/>
  <c r="K537" i="3"/>
  <c r="L537" i="3"/>
  <c r="H537" i="3"/>
  <c r="M537" i="3"/>
  <c r="F538" i="3"/>
  <c r="G538" i="3"/>
  <c r="J538" i="3"/>
  <c r="K538" i="3"/>
  <c r="L538" i="3"/>
  <c r="H538" i="3"/>
  <c r="F539" i="3"/>
  <c r="G539" i="3"/>
  <c r="J539" i="3"/>
  <c r="K539" i="3"/>
  <c r="L539" i="3"/>
  <c r="H539" i="3"/>
  <c r="F540" i="3"/>
  <c r="G540" i="3"/>
  <c r="J540" i="3"/>
  <c r="K540" i="3"/>
  <c r="L540" i="3"/>
  <c r="H540" i="3"/>
  <c r="F541" i="3"/>
  <c r="G541" i="3"/>
  <c r="J541" i="3"/>
  <c r="K541" i="3"/>
  <c r="L541" i="3"/>
  <c r="F542" i="3"/>
  <c r="G542" i="3"/>
  <c r="J542" i="3"/>
  <c r="K542" i="3"/>
  <c r="L542" i="3"/>
  <c r="H542" i="3"/>
  <c r="F543" i="3"/>
  <c r="G543" i="3"/>
  <c r="J543" i="3"/>
  <c r="K543" i="3"/>
  <c r="L543" i="3"/>
  <c r="H543" i="3"/>
  <c r="F544" i="3"/>
  <c r="G544" i="3"/>
  <c r="J544" i="3"/>
  <c r="K544" i="3"/>
  <c r="L544" i="3"/>
  <c r="H544" i="3"/>
  <c r="F545" i="3"/>
  <c r="G545" i="3"/>
  <c r="J545" i="3"/>
  <c r="K545" i="3"/>
  <c r="L545" i="3"/>
  <c r="H545" i="3"/>
  <c r="F546" i="3"/>
  <c r="G546" i="3"/>
  <c r="J546" i="3"/>
  <c r="K546" i="3"/>
  <c r="L546" i="3"/>
  <c r="H546" i="3"/>
  <c r="F547" i="3"/>
  <c r="G547" i="3"/>
  <c r="J547" i="3"/>
  <c r="K547" i="3"/>
  <c r="L547" i="3"/>
  <c r="H547" i="3"/>
  <c r="F548" i="3"/>
  <c r="G548" i="3"/>
  <c r="J548" i="3"/>
  <c r="K548" i="3"/>
  <c r="L548" i="3"/>
  <c r="H548" i="3"/>
  <c r="F549" i="3"/>
  <c r="G549" i="3"/>
  <c r="J549" i="3"/>
  <c r="K549" i="3"/>
  <c r="L549" i="3"/>
  <c r="H549" i="3"/>
  <c r="F550" i="3"/>
  <c r="G550" i="3"/>
  <c r="J550" i="3"/>
  <c r="K550" i="3"/>
  <c r="L550" i="3"/>
  <c r="H550" i="3"/>
  <c r="F551" i="3"/>
  <c r="G551" i="3"/>
  <c r="J551" i="3"/>
  <c r="K551" i="3"/>
  <c r="L551" i="3"/>
  <c r="H551" i="3"/>
  <c r="F552" i="3"/>
  <c r="G552" i="3"/>
  <c r="J552" i="3"/>
  <c r="K552" i="3"/>
  <c r="L552" i="3"/>
  <c r="H552" i="3"/>
  <c r="F553" i="3"/>
  <c r="G553" i="3"/>
  <c r="J553" i="3"/>
  <c r="K553" i="3"/>
  <c r="L553" i="3"/>
  <c r="H553" i="3"/>
  <c r="M553" i="3"/>
  <c r="F554" i="3"/>
  <c r="G554" i="3"/>
  <c r="H554" i="3"/>
  <c r="J554" i="3"/>
  <c r="K554" i="3"/>
  <c r="L554" i="3"/>
  <c r="F555" i="3"/>
  <c r="G555" i="3"/>
  <c r="H555" i="3"/>
  <c r="J555" i="3"/>
  <c r="K555" i="3"/>
  <c r="L555" i="3"/>
  <c r="F556" i="3"/>
  <c r="G556" i="3"/>
  <c r="H556" i="3"/>
  <c r="J556" i="3"/>
  <c r="K556" i="3"/>
  <c r="L556" i="3"/>
  <c r="F557" i="3"/>
  <c r="G557" i="3"/>
  <c r="H557" i="3"/>
  <c r="J557" i="3"/>
  <c r="K557" i="3"/>
  <c r="L557" i="3"/>
  <c r="F558" i="3"/>
  <c r="G558" i="3"/>
  <c r="H558" i="3"/>
  <c r="J558" i="3"/>
  <c r="K558" i="3"/>
  <c r="L558" i="3"/>
  <c r="F559" i="3"/>
  <c r="G559" i="3"/>
  <c r="H559" i="3"/>
  <c r="J559" i="3"/>
  <c r="K559" i="3"/>
  <c r="L559" i="3"/>
  <c r="F560" i="3"/>
  <c r="G560" i="3"/>
  <c r="H560" i="3"/>
  <c r="J560" i="3"/>
  <c r="K560" i="3"/>
  <c r="L560" i="3"/>
  <c r="F561" i="3"/>
  <c r="G561" i="3"/>
  <c r="H561" i="3"/>
  <c r="J561" i="3"/>
  <c r="K561" i="3"/>
  <c r="L561" i="3"/>
  <c r="F562" i="3"/>
  <c r="G562" i="3"/>
  <c r="H562" i="3"/>
  <c r="J562" i="3"/>
  <c r="K562" i="3"/>
  <c r="L562" i="3"/>
  <c r="F563" i="3"/>
  <c r="G563" i="3"/>
  <c r="H563" i="3"/>
  <c r="J563" i="3"/>
  <c r="K563" i="3"/>
  <c r="L563" i="3"/>
  <c r="F564" i="3"/>
  <c r="G564" i="3"/>
  <c r="H564" i="3"/>
  <c r="J564" i="3"/>
  <c r="K564" i="3"/>
  <c r="L564" i="3"/>
  <c r="F565" i="3"/>
  <c r="G565" i="3"/>
  <c r="H565" i="3"/>
  <c r="J565" i="3"/>
  <c r="K565" i="3"/>
  <c r="L565" i="3"/>
  <c r="F566" i="3"/>
  <c r="G566" i="3"/>
  <c r="H566" i="3"/>
  <c r="J566" i="3"/>
  <c r="K566" i="3"/>
  <c r="L566" i="3"/>
  <c r="C567" i="3"/>
  <c r="D567" i="3"/>
  <c r="F567" i="3"/>
  <c r="M549" i="3"/>
  <c r="F580" i="3"/>
  <c r="G580" i="3"/>
  <c r="H580" i="3"/>
  <c r="F581" i="3"/>
  <c r="G581" i="3"/>
  <c r="H581" i="3"/>
  <c r="F582" i="3"/>
  <c r="G582" i="3"/>
  <c r="J582" i="3"/>
  <c r="K582" i="3"/>
  <c r="L582" i="3"/>
  <c r="H582" i="3"/>
  <c r="F583" i="3"/>
  <c r="H583" i="3"/>
  <c r="F584" i="3"/>
  <c r="G584" i="3"/>
  <c r="J584" i="3"/>
  <c r="K584" i="3"/>
  <c r="H584" i="3"/>
  <c r="L584" i="3"/>
  <c r="F585" i="3"/>
  <c r="G585" i="3"/>
  <c r="H585" i="3"/>
  <c r="J585" i="3"/>
  <c r="K585" i="3"/>
  <c r="L585" i="3"/>
  <c r="F586" i="3"/>
  <c r="G586" i="3"/>
  <c r="H586" i="3"/>
  <c r="J586" i="3"/>
  <c r="K586" i="3"/>
  <c r="L586" i="3"/>
  <c r="F587" i="3"/>
  <c r="G587" i="3"/>
  <c r="J587" i="3"/>
  <c r="H587" i="3"/>
  <c r="K587" i="3"/>
  <c r="L587" i="3"/>
  <c r="F588" i="3"/>
  <c r="G588" i="3"/>
  <c r="J588" i="3"/>
  <c r="K588" i="3"/>
  <c r="L588" i="3"/>
  <c r="F589" i="3"/>
  <c r="G589" i="3"/>
  <c r="J589" i="3"/>
  <c r="K589" i="3"/>
  <c r="L589" i="3"/>
  <c r="H589" i="3"/>
  <c r="F590" i="3"/>
  <c r="G590" i="3"/>
  <c r="J590" i="3"/>
  <c r="K590" i="3"/>
  <c r="L590" i="3"/>
  <c r="H590" i="3"/>
  <c r="F591" i="3"/>
  <c r="H591" i="3"/>
  <c r="F592" i="3"/>
  <c r="G592" i="3"/>
  <c r="J592" i="3"/>
  <c r="K592" i="3"/>
  <c r="H592" i="3"/>
  <c r="L592" i="3"/>
  <c r="F593" i="3"/>
  <c r="G593" i="3"/>
  <c r="H593" i="3"/>
  <c r="J593" i="3"/>
  <c r="K593" i="3"/>
  <c r="L593" i="3"/>
  <c r="F594" i="3"/>
  <c r="G594" i="3"/>
  <c r="H594" i="3"/>
  <c r="J594" i="3"/>
  <c r="K594" i="3"/>
  <c r="L594" i="3"/>
  <c r="F595" i="3"/>
  <c r="G595" i="3"/>
  <c r="J595" i="3"/>
  <c r="K595" i="3"/>
  <c r="L595" i="3"/>
  <c r="H595" i="3"/>
  <c r="F596" i="3"/>
  <c r="G596" i="3"/>
  <c r="J596" i="3"/>
  <c r="K596" i="3"/>
  <c r="L596" i="3"/>
  <c r="F597" i="3"/>
  <c r="G597" i="3"/>
  <c r="J597" i="3"/>
  <c r="K597" i="3"/>
  <c r="L597" i="3"/>
  <c r="H597" i="3"/>
  <c r="F598" i="3"/>
  <c r="G598" i="3"/>
  <c r="J598" i="3"/>
  <c r="H598" i="3"/>
  <c r="F599" i="3"/>
  <c r="G599" i="3"/>
  <c r="J599" i="3"/>
  <c r="K599" i="3"/>
  <c r="L599" i="3"/>
  <c r="H599" i="3"/>
  <c r="F600" i="3"/>
  <c r="G600" i="3"/>
  <c r="J600" i="3"/>
  <c r="K600" i="3"/>
  <c r="L600" i="3"/>
  <c r="F601" i="3"/>
  <c r="G601" i="3"/>
  <c r="H601" i="3"/>
  <c r="J601" i="3"/>
  <c r="K601" i="3"/>
  <c r="L601" i="3"/>
  <c r="F602" i="3"/>
  <c r="G602" i="3"/>
  <c r="H602" i="3"/>
  <c r="J602" i="3"/>
  <c r="K602" i="3"/>
  <c r="L602" i="3"/>
  <c r="F603" i="3"/>
  <c r="G603" i="3"/>
  <c r="J603" i="3"/>
  <c r="K603" i="3"/>
  <c r="L603" i="3"/>
  <c r="H603" i="3"/>
  <c r="F604" i="3"/>
  <c r="G604" i="3"/>
  <c r="J604" i="3"/>
  <c r="K604" i="3"/>
  <c r="L604" i="3"/>
  <c r="F605" i="3"/>
  <c r="G605" i="3"/>
  <c r="H605" i="3"/>
  <c r="J605" i="3"/>
  <c r="K605" i="3"/>
  <c r="L605" i="3"/>
  <c r="F606" i="3"/>
  <c r="G606" i="3"/>
  <c r="H606" i="3"/>
  <c r="J606" i="3"/>
  <c r="K606" i="3"/>
  <c r="L606" i="3"/>
  <c r="F607" i="3"/>
  <c r="G607" i="3"/>
  <c r="J607" i="3"/>
  <c r="K607" i="3"/>
  <c r="L607" i="3"/>
  <c r="H607" i="3"/>
  <c r="F608" i="3"/>
  <c r="G608" i="3"/>
  <c r="J608" i="3"/>
  <c r="F609" i="3"/>
  <c r="G609" i="3"/>
  <c r="J609" i="3"/>
  <c r="K609" i="3"/>
  <c r="L609" i="3"/>
  <c r="H609" i="3"/>
  <c r="F610" i="3"/>
  <c r="G610" i="3"/>
  <c r="H610" i="3"/>
  <c r="J610" i="3"/>
  <c r="K610" i="3"/>
  <c r="L610" i="3"/>
  <c r="F611" i="3"/>
  <c r="H611" i="3"/>
  <c r="F612" i="3"/>
  <c r="G612" i="3"/>
  <c r="J612" i="3"/>
  <c r="H612" i="3"/>
  <c r="F613" i="3"/>
  <c r="G613" i="3"/>
  <c r="J613" i="3"/>
  <c r="K613" i="3"/>
  <c r="L613" i="3"/>
  <c r="H613" i="3"/>
  <c r="F614" i="3"/>
  <c r="G614" i="3"/>
  <c r="J614" i="3"/>
  <c r="K614" i="3"/>
  <c r="L614" i="3"/>
  <c r="H614" i="3"/>
  <c r="F615" i="3"/>
  <c r="H615" i="3"/>
  <c r="J615" i="3"/>
  <c r="K615" i="3"/>
  <c r="L615" i="3"/>
  <c r="F616" i="3"/>
  <c r="G616" i="3"/>
  <c r="H616" i="3"/>
  <c r="J616" i="3"/>
  <c r="F617" i="3"/>
  <c r="G617" i="3"/>
  <c r="H617" i="3"/>
  <c r="J617" i="3"/>
  <c r="K617" i="3"/>
  <c r="L617" i="3"/>
  <c r="C618" i="3"/>
  <c r="D618" i="3"/>
  <c r="F631" i="3"/>
  <c r="G631" i="3"/>
  <c r="F632" i="3"/>
  <c r="G632" i="3"/>
  <c r="J632" i="3"/>
  <c r="K632" i="3"/>
  <c r="L632" i="3"/>
  <c r="H632" i="3"/>
  <c r="M632" i="3"/>
  <c r="F633" i="3"/>
  <c r="G633" i="3"/>
  <c r="J633" i="3"/>
  <c r="K633" i="3"/>
  <c r="L633" i="3"/>
  <c r="H633" i="3"/>
  <c r="F634" i="3"/>
  <c r="H634" i="3"/>
  <c r="F635" i="3"/>
  <c r="G635" i="3"/>
  <c r="F636" i="3"/>
  <c r="G636" i="3"/>
  <c r="J636" i="3"/>
  <c r="K636" i="3"/>
  <c r="L636" i="3"/>
  <c r="H636" i="3"/>
  <c r="M636" i="3"/>
  <c r="F637" i="3"/>
  <c r="G637" i="3"/>
  <c r="H637" i="3"/>
  <c r="J637" i="3"/>
  <c r="K637" i="3"/>
  <c r="L637" i="3"/>
  <c r="F638" i="3"/>
  <c r="H638" i="3"/>
  <c r="F639" i="3"/>
  <c r="G639" i="3"/>
  <c r="F640" i="3"/>
  <c r="G640" i="3"/>
  <c r="H640" i="3"/>
  <c r="J640" i="3"/>
  <c r="K640" i="3"/>
  <c r="L640" i="3"/>
  <c r="M640" i="3"/>
  <c r="F641" i="3"/>
  <c r="G641" i="3"/>
  <c r="H641" i="3"/>
  <c r="J641" i="3"/>
  <c r="K641" i="3"/>
  <c r="L641" i="3"/>
  <c r="F642" i="3"/>
  <c r="H642" i="3"/>
  <c r="F643" i="3"/>
  <c r="G643" i="3"/>
  <c r="F644" i="3"/>
  <c r="G644" i="3"/>
  <c r="H644" i="3"/>
  <c r="J644" i="3"/>
  <c r="K644" i="3"/>
  <c r="L644" i="3"/>
  <c r="M644" i="3"/>
  <c r="F645" i="3"/>
  <c r="G645" i="3"/>
  <c r="J645" i="3"/>
  <c r="K645" i="3"/>
  <c r="L645" i="3"/>
  <c r="H645" i="3"/>
  <c r="F646" i="3"/>
  <c r="H646" i="3"/>
  <c r="F647" i="3"/>
  <c r="G647" i="3"/>
  <c r="F648" i="3"/>
  <c r="G648" i="3"/>
  <c r="J648" i="3"/>
  <c r="K648" i="3"/>
  <c r="L648" i="3"/>
  <c r="H648" i="3"/>
  <c r="M648" i="3"/>
  <c r="F649" i="3"/>
  <c r="G649" i="3"/>
  <c r="J649" i="3"/>
  <c r="K649" i="3"/>
  <c r="L649" i="3"/>
  <c r="H649" i="3"/>
  <c r="F650" i="3"/>
  <c r="H650" i="3"/>
  <c r="F651" i="3"/>
  <c r="G651" i="3"/>
  <c r="F652" i="3"/>
  <c r="G652" i="3"/>
  <c r="J652" i="3"/>
  <c r="K652" i="3"/>
  <c r="L652" i="3"/>
  <c r="H652" i="3"/>
  <c r="M652" i="3"/>
  <c r="F653" i="3"/>
  <c r="G653" i="3"/>
  <c r="H653" i="3"/>
  <c r="J653" i="3"/>
  <c r="K653" i="3"/>
  <c r="L653" i="3"/>
  <c r="F654" i="3"/>
  <c r="H654" i="3"/>
  <c r="J654" i="3"/>
  <c r="K654" i="3"/>
  <c r="L654" i="3"/>
  <c r="F655" i="3"/>
  <c r="G655" i="3"/>
  <c r="F656" i="3"/>
  <c r="G656" i="3"/>
  <c r="H656" i="3"/>
  <c r="J656" i="3"/>
  <c r="K656" i="3"/>
  <c r="L656" i="3"/>
  <c r="M656" i="3"/>
  <c r="F657" i="3"/>
  <c r="G657" i="3"/>
  <c r="H657" i="3"/>
  <c r="J657" i="3"/>
  <c r="K657" i="3"/>
  <c r="L657" i="3"/>
  <c r="F658" i="3"/>
  <c r="H658" i="3"/>
  <c r="F659" i="3"/>
  <c r="G659" i="3"/>
  <c r="H659" i="3"/>
  <c r="J659" i="3"/>
  <c r="K659" i="3"/>
  <c r="L659" i="3"/>
  <c r="F660" i="3"/>
  <c r="G660" i="3"/>
  <c r="H660" i="3"/>
  <c r="J660" i="3"/>
  <c r="K660" i="3"/>
  <c r="L660" i="3"/>
  <c r="M660" i="3"/>
  <c r="F661" i="3"/>
  <c r="G661" i="3"/>
  <c r="J661" i="3"/>
  <c r="K661" i="3"/>
  <c r="L661" i="3"/>
  <c r="H661" i="3"/>
  <c r="F662" i="3"/>
  <c r="H662" i="3"/>
  <c r="F663" i="3"/>
  <c r="G663" i="3"/>
  <c r="J663" i="3"/>
  <c r="K663" i="3"/>
  <c r="L663" i="3"/>
  <c r="F664" i="3"/>
  <c r="G664" i="3"/>
  <c r="J664" i="3"/>
  <c r="K664" i="3"/>
  <c r="L664" i="3"/>
  <c r="H664" i="3"/>
  <c r="M664" i="3"/>
  <c r="F665" i="3"/>
  <c r="G665" i="3"/>
  <c r="J665" i="3"/>
  <c r="K665" i="3"/>
  <c r="L665" i="3"/>
  <c r="H665" i="3"/>
  <c r="F666" i="3"/>
  <c r="H666" i="3"/>
  <c r="F667" i="3"/>
  <c r="G667" i="3"/>
  <c r="F668" i="3"/>
  <c r="G668" i="3"/>
  <c r="J668" i="3"/>
  <c r="K668" i="3"/>
  <c r="L668" i="3"/>
  <c r="H668" i="3"/>
  <c r="M668" i="3"/>
  <c r="C669" i="3"/>
  <c r="D669" i="3"/>
  <c r="F669" i="3"/>
  <c r="M633" i="3"/>
  <c r="B8" i="2"/>
  <c r="B9" i="2"/>
  <c r="B11" i="2"/>
  <c r="B12" i="2"/>
  <c r="B13" i="2"/>
  <c r="B14" i="2"/>
  <c r="B15" i="2"/>
  <c r="B16" i="2"/>
  <c r="B17" i="2"/>
  <c r="B18" i="2"/>
  <c r="B19" i="2"/>
  <c r="B63" i="2"/>
  <c r="F50" i="2"/>
  <c r="F99" i="2"/>
  <c r="B103" i="2"/>
  <c r="F98" i="2"/>
  <c r="F133" i="2"/>
  <c r="B143" i="2"/>
  <c r="F130" i="2"/>
  <c r="F172" i="2"/>
  <c r="B183" i="2"/>
  <c r="F169" i="2"/>
  <c r="B223" i="2"/>
  <c r="F212" i="2"/>
  <c r="B262" i="2"/>
  <c r="F248" i="2"/>
  <c r="F293" i="2"/>
  <c r="F297" i="2"/>
  <c r="B301" i="2"/>
  <c r="F290" i="2"/>
  <c r="B328" i="2"/>
  <c r="B338" i="2"/>
  <c r="B340" i="2"/>
  <c r="F329" i="2"/>
  <c r="F338" i="2"/>
  <c r="B368" i="2"/>
  <c r="B380" i="2"/>
  <c r="B378" i="2"/>
  <c r="B407" i="2"/>
  <c r="B417" i="2"/>
  <c r="B419" i="2"/>
  <c r="B446" i="2"/>
  <c r="B456" i="2"/>
  <c r="B458" i="2"/>
  <c r="F444" i="2"/>
  <c r="B485" i="2"/>
  <c r="B495" i="2"/>
  <c r="B497" i="2"/>
  <c r="D74" i="1"/>
  <c r="E74" i="1"/>
  <c r="F74" i="1"/>
  <c r="G74" i="1"/>
  <c r="H74" i="1"/>
  <c r="I74" i="1"/>
  <c r="J74" i="1"/>
  <c r="K74" i="1"/>
  <c r="L74" i="1"/>
  <c r="M74" i="1"/>
  <c r="N74" i="1"/>
  <c r="D75" i="1"/>
  <c r="E75" i="1"/>
  <c r="G75" i="1"/>
  <c r="H75" i="1"/>
  <c r="I75" i="1"/>
  <c r="K75" i="1"/>
  <c r="L75" i="1"/>
  <c r="M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H77" i="1"/>
  <c r="I77" i="1"/>
  <c r="J77" i="1"/>
  <c r="K77" i="1"/>
  <c r="L77" i="1"/>
  <c r="M77" i="1"/>
  <c r="N77" i="1"/>
  <c r="D78" i="1"/>
  <c r="E78" i="1"/>
  <c r="F78" i="1"/>
  <c r="G78" i="1"/>
  <c r="H78" i="1"/>
  <c r="I78" i="1"/>
  <c r="J78" i="1"/>
  <c r="K78" i="1"/>
  <c r="L78" i="1"/>
  <c r="M78" i="1"/>
  <c r="N78" i="1"/>
  <c r="D79" i="1"/>
  <c r="C79" i="1"/>
  <c r="E79" i="1"/>
  <c r="G79" i="1"/>
  <c r="H79" i="1"/>
  <c r="I79" i="1"/>
  <c r="K79" i="1"/>
  <c r="L79" i="1"/>
  <c r="M79" i="1"/>
  <c r="D80" i="1"/>
  <c r="E80" i="1"/>
  <c r="F80" i="1"/>
  <c r="G80" i="1"/>
  <c r="H80" i="1"/>
  <c r="I80" i="1"/>
  <c r="J80" i="1"/>
  <c r="K80" i="1"/>
  <c r="L80" i="1"/>
  <c r="M80" i="1"/>
  <c r="N80" i="1"/>
  <c r="D81" i="1"/>
  <c r="E81" i="1"/>
  <c r="F81" i="1"/>
  <c r="G81" i="1"/>
  <c r="H81" i="1"/>
  <c r="I81" i="1"/>
  <c r="J81" i="1"/>
  <c r="K81" i="1"/>
  <c r="L81" i="1"/>
  <c r="M81" i="1"/>
  <c r="N81" i="1"/>
  <c r="D82" i="1"/>
  <c r="E82" i="1"/>
  <c r="F82" i="1"/>
  <c r="G82" i="1"/>
  <c r="H82" i="1"/>
  <c r="I82" i="1"/>
  <c r="J82" i="1"/>
  <c r="K82" i="1"/>
  <c r="L82" i="1"/>
  <c r="M82" i="1"/>
  <c r="N82" i="1"/>
  <c r="D83" i="1"/>
  <c r="E83" i="1"/>
  <c r="G83" i="1"/>
  <c r="H83" i="1"/>
  <c r="I83" i="1"/>
  <c r="K83" i="1"/>
  <c r="L83" i="1"/>
  <c r="M83" i="1"/>
  <c r="D84" i="1"/>
  <c r="E84" i="1"/>
  <c r="F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D86" i="1"/>
  <c r="E86" i="1"/>
  <c r="F86" i="1"/>
  <c r="G86" i="1"/>
  <c r="H86" i="1"/>
  <c r="I86" i="1"/>
  <c r="J86" i="1"/>
  <c r="K86" i="1"/>
  <c r="L86" i="1"/>
  <c r="M86" i="1"/>
  <c r="N86" i="1"/>
  <c r="D87" i="1"/>
  <c r="E87" i="1"/>
  <c r="G87" i="1"/>
  <c r="H87" i="1"/>
  <c r="C87" i="1"/>
  <c r="I87" i="1"/>
  <c r="K87" i="1"/>
  <c r="L87" i="1"/>
  <c r="M87" i="1"/>
  <c r="D88" i="1"/>
  <c r="E88" i="1"/>
  <c r="F88" i="1"/>
  <c r="G88" i="1"/>
  <c r="C88" i="1"/>
  <c r="H88" i="1"/>
  <c r="I88" i="1"/>
  <c r="J88" i="1"/>
  <c r="K88" i="1"/>
  <c r="L88" i="1"/>
  <c r="M88" i="1"/>
  <c r="N88" i="1"/>
  <c r="D89" i="1"/>
  <c r="E89" i="1"/>
  <c r="F89" i="1"/>
  <c r="G89" i="1"/>
  <c r="C89" i="1"/>
  <c r="H89" i="1"/>
  <c r="I89" i="1"/>
  <c r="J89" i="1"/>
  <c r="K89" i="1"/>
  <c r="L89" i="1"/>
  <c r="M89" i="1"/>
  <c r="N89" i="1"/>
  <c r="D90" i="1"/>
  <c r="E90" i="1"/>
  <c r="F90" i="1"/>
  <c r="G90" i="1"/>
  <c r="H90" i="1"/>
  <c r="I90" i="1"/>
  <c r="J90" i="1"/>
  <c r="K90" i="1"/>
  <c r="L90" i="1"/>
  <c r="M90" i="1"/>
  <c r="N90" i="1"/>
  <c r="D91" i="1"/>
  <c r="E91" i="1"/>
  <c r="G91" i="1"/>
  <c r="H91" i="1"/>
  <c r="I91" i="1"/>
  <c r="K91" i="1"/>
  <c r="L91" i="1"/>
  <c r="M91" i="1"/>
  <c r="D92" i="1"/>
  <c r="E92" i="1"/>
  <c r="F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D94" i="1"/>
  <c r="C94" i="1"/>
  <c r="E94" i="1"/>
  <c r="F94" i="1"/>
  <c r="G94" i="1"/>
  <c r="H94" i="1"/>
  <c r="I94" i="1"/>
  <c r="J94" i="1"/>
  <c r="K94" i="1"/>
  <c r="L94" i="1"/>
  <c r="M94" i="1"/>
  <c r="N94" i="1"/>
  <c r="D95" i="1"/>
  <c r="C95" i="1"/>
  <c r="E95" i="1"/>
  <c r="G95" i="1"/>
  <c r="H95" i="1"/>
  <c r="I95" i="1"/>
  <c r="K95" i="1"/>
  <c r="L95" i="1"/>
  <c r="M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E98" i="1"/>
  <c r="F98" i="1"/>
  <c r="G98" i="1"/>
  <c r="H98" i="1"/>
  <c r="I98" i="1"/>
  <c r="J98" i="1"/>
  <c r="K98" i="1"/>
  <c r="L98" i="1"/>
  <c r="M98" i="1"/>
  <c r="N98" i="1"/>
  <c r="D99" i="1"/>
  <c r="E99" i="1"/>
  <c r="G99" i="1"/>
  <c r="H99" i="1"/>
  <c r="I99" i="1"/>
  <c r="K99" i="1"/>
  <c r="L99" i="1"/>
  <c r="M99" i="1"/>
  <c r="D100" i="1"/>
  <c r="E100" i="1"/>
  <c r="F100" i="1"/>
  <c r="G100" i="1"/>
  <c r="C100" i="1"/>
  <c r="H100" i="1"/>
  <c r="I100" i="1"/>
  <c r="J100" i="1"/>
  <c r="K100" i="1"/>
  <c r="L100" i="1"/>
  <c r="M100" i="1"/>
  <c r="N100" i="1"/>
  <c r="D101" i="1"/>
  <c r="E101" i="1"/>
  <c r="F101" i="1"/>
  <c r="G101" i="1"/>
  <c r="C101" i="1"/>
  <c r="H101" i="1"/>
  <c r="I101" i="1"/>
  <c r="J101" i="1"/>
  <c r="K101" i="1"/>
  <c r="L101" i="1"/>
  <c r="M101" i="1"/>
  <c r="N101" i="1"/>
  <c r="D102" i="1"/>
  <c r="E102" i="1"/>
  <c r="F102" i="1"/>
  <c r="G102" i="1"/>
  <c r="H102" i="1"/>
  <c r="I102" i="1"/>
  <c r="J102" i="1"/>
  <c r="K102" i="1"/>
  <c r="L102" i="1"/>
  <c r="M102" i="1"/>
  <c r="N102" i="1"/>
  <c r="D103" i="1"/>
  <c r="E103" i="1"/>
  <c r="G103" i="1"/>
  <c r="H103" i="1"/>
  <c r="I103" i="1"/>
  <c r="K103" i="1"/>
  <c r="L103" i="1"/>
  <c r="M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D106" i="1"/>
  <c r="E106" i="1"/>
  <c r="F106" i="1"/>
  <c r="G106" i="1"/>
  <c r="H106" i="1"/>
  <c r="I106" i="1"/>
  <c r="J106" i="1"/>
  <c r="K106" i="1"/>
  <c r="L106" i="1"/>
  <c r="M106" i="1"/>
  <c r="N106" i="1"/>
  <c r="D107" i="1"/>
  <c r="E107" i="1"/>
  <c r="G107" i="1"/>
  <c r="H107" i="1"/>
  <c r="I107" i="1"/>
  <c r="K107" i="1"/>
  <c r="L107" i="1"/>
  <c r="M107" i="1"/>
  <c r="D108" i="1"/>
  <c r="E108" i="1"/>
  <c r="F108" i="1"/>
  <c r="G108" i="1"/>
  <c r="H108" i="1"/>
  <c r="I108" i="1"/>
  <c r="J108" i="1"/>
  <c r="K108" i="1"/>
  <c r="L108" i="1"/>
  <c r="M108" i="1"/>
  <c r="N108" i="1"/>
  <c r="D109" i="1"/>
  <c r="E109" i="1"/>
  <c r="F109" i="1"/>
  <c r="G109" i="1"/>
  <c r="H109" i="1"/>
  <c r="I109" i="1"/>
  <c r="J109" i="1"/>
  <c r="K109" i="1"/>
  <c r="L109" i="1"/>
  <c r="M109" i="1"/>
  <c r="N109" i="1"/>
  <c r="D110" i="1"/>
  <c r="E110" i="1"/>
  <c r="F110" i="1"/>
  <c r="G110" i="1"/>
  <c r="H110" i="1"/>
  <c r="I110" i="1"/>
  <c r="J110" i="1"/>
  <c r="K110" i="1"/>
  <c r="L110" i="1"/>
  <c r="M110" i="1"/>
  <c r="N110" i="1"/>
  <c r="D111" i="1"/>
  <c r="C111" i="1"/>
  <c r="E111" i="1"/>
  <c r="F111" i="1"/>
  <c r="G111" i="1"/>
  <c r="H111" i="1"/>
  <c r="I111" i="1"/>
  <c r="J111" i="1"/>
  <c r="K111" i="1"/>
  <c r="L111" i="1"/>
  <c r="M111" i="1"/>
  <c r="N111" i="1"/>
  <c r="E139" i="1"/>
  <c r="E138" i="1"/>
  <c r="F139" i="1"/>
  <c r="G139" i="1"/>
  <c r="I139" i="1"/>
  <c r="J139" i="1"/>
  <c r="K139" i="1"/>
  <c r="M139" i="1"/>
  <c r="M138" i="1"/>
  <c r="N139" i="1"/>
  <c r="D140" i="1"/>
  <c r="E140" i="1"/>
  <c r="F140" i="1"/>
  <c r="G140" i="1"/>
  <c r="C140" i="1"/>
  <c r="H140" i="1"/>
  <c r="I140" i="1"/>
  <c r="J140" i="1"/>
  <c r="K140" i="1"/>
  <c r="L140" i="1"/>
  <c r="M140" i="1"/>
  <c r="N140" i="1"/>
  <c r="D141" i="1"/>
  <c r="E141" i="1"/>
  <c r="F141" i="1"/>
  <c r="G141" i="1"/>
  <c r="H141" i="1"/>
  <c r="I141" i="1"/>
  <c r="J141" i="1"/>
  <c r="K141" i="1"/>
  <c r="L141" i="1"/>
  <c r="M141" i="1"/>
  <c r="N141" i="1"/>
  <c r="D142" i="1"/>
  <c r="F142" i="1"/>
  <c r="G142" i="1"/>
  <c r="H142" i="1"/>
  <c r="J142" i="1"/>
  <c r="K142" i="1"/>
  <c r="L142" i="1"/>
  <c r="N142" i="1"/>
  <c r="E143" i="1"/>
  <c r="F143" i="1"/>
  <c r="G143" i="1"/>
  <c r="I143" i="1"/>
  <c r="J143" i="1"/>
  <c r="K143" i="1"/>
  <c r="M143" i="1"/>
  <c r="N143" i="1"/>
  <c r="D144" i="1"/>
  <c r="E144" i="1"/>
  <c r="F144" i="1"/>
  <c r="G144" i="1"/>
  <c r="C144" i="1"/>
  <c r="H144" i="1"/>
  <c r="I144" i="1"/>
  <c r="J144" i="1"/>
  <c r="K144" i="1"/>
  <c r="L144" i="1"/>
  <c r="M144" i="1"/>
  <c r="N144" i="1"/>
  <c r="D145" i="1"/>
  <c r="E145" i="1"/>
  <c r="G145" i="1"/>
  <c r="H145" i="1"/>
  <c r="I145" i="1"/>
  <c r="K145" i="1"/>
  <c r="L145" i="1"/>
  <c r="M145" i="1"/>
  <c r="D146" i="1"/>
  <c r="F146" i="1"/>
  <c r="G146" i="1"/>
  <c r="H146" i="1"/>
  <c r="J146" i="1"/>
  <c r="K146" i="1"/>
  <c r="L146" i="1"/>
  <c r="N146" i="1"/>
  <c r="E147" i="1"/>
  <c r="F147" i="1"/>
  <c r="G147" i="1"/>
  <c r="I147" i="1"/>
  <c r="J147" i="1"/>
  <c r="C147" i="1"/>
  <c r="K147" i="1"/>
  <c r="M147" i="1"/>
  <c r="N147" i="1"/>
  <c r="D148" i="1"/>
  <c r="E148" i="1"/>
  <c r="F148" i="1"/>
  <c r="G148" i="1"/>
  <c r="H148" i="1"/>
  <c r="I148" i="1"/>
  <c r="J148" i="1"/>
  <c r="K148" i="1"/>
  <c r="C148" i="1"/>
  <c r="L148" i="1"/>
  <c r="M148" i="1"/>
  <c r="N148" i="1"/>
  <c r="D149" i="1"/>
  <c r="E149" i="1"/>
  <c r="F149" i="1"/>
  <c r="G149" i="1"/>
  <c r="C149" i="1"/>
  <c r="H149" i="1"/>
  <c r="I149" i="1"/>
  <c r="J149" i="1"/>
  <c r="K149" i="1"/>
  <c r="L149" i="1"/>
  <c r="M149" i="1"/>
  <c r="N149" i="1"/>
  <c r="C150" i="1"/>
  <c r="D150" i="1"/>
  <c r="F150" i="1"/>
  <c r="G150" i="1"/>
  <c r="H150" i="1"/>
  <c r="J150" i="1"/>
  <c r="K150" i="1"/>
  <c r="L150" i="1"/>
  <c r="N150" i="1"/>
  <c r="E151" i="1"/>
  <c r="F151" i="1"/>
  <c r="G151" i="1"/>
  <c r="I151" i="1"/>
  <c r="J151" i="1"/>
  <c r="K151" i="1"/>
  <c r="M151" i="1"/>
  <c r="N151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E153" i="1"/>
  <c r="G153" i="1"/>
  <c r="H153" i="1"/>
  <c r="I153" i="1"/>
  <c r="K153" i="1"/>
  <c r="L153" i="1"/>
  <c r="M153" i="1"/>
  <c r="D154" i="1"/>
  <c r="F154" i="1"/>
  <c r="G154" i="1"/>
  <c r="H154" i="1"/>
  <c r="J154" i="1"/>
  <c r="K154" i="1"/>
  <c r="L154" i="1"/>
  <c r="N154" i="1"/>
  <c r="E155" i="1"/>
  <c r="F155" i="1"/>
  <c r="G155" i="1"/>
  <c r="I155" i="1"/>
  <c r="J155" i="1"/>
  <c r="C155" i="1"/>
  <c r="K155" i="1"/>
  <c r="M155" i="1"/>
  <c r="N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F158" i="1"/>
  <c r="G158" i="1"/>
  <c r="H158" i="1"/>
  <c r="J158" i="1"/>
  <c r="K158" i="1"/>
  <c r="L158" i="1"/>
  <c r="N158" i="1"/>
  <c r="E159" i="1"/>
  <c r="F159" i="1"/>
  <c r="G159" i="1"/>
  <c r="I159" i="1"/>
  <c r="J159" i="1"/>
  <c r="K159" i="1"/>
  <c r="M159" i="1"/>
  <c r="N159" i="1"/>
  <c r="D160" i="1"/>
  <c r="E160" i="1"/>
  <c r="F160" i="1"/>
  <c r="G160" i="1"/>
  <c r="C160" i="1"/>
  <c r="H160" i="1"/>
  <c r="I160" i="1"/>
  <c r="J160" i="1"/>
  <c r="K160" i="1"/>
  <c r="L160" i="1"/>
  <c r="M160" i="1"/>
  <c r="N160" i="1"/>
  <c r="D161" i="1"/>
  <c r="E161" i="1"/>
  <c r="G161" i="1"/>
  <c r="H161" i="1"/>
  <c r="I161" i="1"/>
  <c r="K161" i="1"/>
  <c r="L161" i="1"/>
  <c r="M161" i="1"/>
  <c r="D162" i="1"/>
  <c r="F162" i="1"/>
  <c r="G162" i="1"/>
  <c r="H162" i="1"/>
  <c r="J162" i="1"/>
  <c r="K162" i="1"/>
  <c r="L162" i="1"/>
  <c r="N162" i="1"/>
  <c r="E163" i="1"/>
  <c r="F163" i="1"/>
  <c r="G163" i="1"/>
  <c r="I163" i="1"/>
  <c r="J163" i="1"/>
  <c r="K163" i="1"/>
  <c r="M163" i="1"/>
  <c r="N163" i="1"/>
  <c r="D164" i="1"/>
  <c r="E164" i="1"/>
  <c r="F164" i="1"/>
  <c r="G164" i="1"/>
  <c r="H164" i="1"/>
  <c r="I164" i="1"/>
  <c r="J164" i="1"/>
  <c r="K164" i="1"/>
  <c r="L164" i="1"/>
  <c r="M164" i="1"/>
  <c r="N164" i="1"/>
  <c r="D165" i="1"/>
  <c r="E165" i="1"/>
  <c r="F165" i="1"/>
  <c r="C165" i="1"/>
  <c r="G165" i="1"/>
  <c r="H165" i="1"/>
  <c r="I165" i="1"/>
  <c r="J165" i="1"/>
  <c r="K165" i="1"/>
  <c r="L165" i="1"/>
  <c r="M165" i="1"/>
  <c r="N165" i="1"/>
  <c r="D166" i="1"/>
  <c r="F166" i="1"/>
  <c r="G166" i="1"/>
  <c r="C166" i="1"/>
  <c r="H166" i="1"/>
  <c r="J166" i="1"/>
  <c r="K166" i="1"/>
  <c r="L166" i="1"/>
  <c r="N166" i="1"/>
  <c r="E167" i="1"/>
  <c r="F167" i="1"/>
  <c r="G167" i="1"/>
  <c r="I167" i="1"/>
  <c r="J167" i="1"/>
  <c r="K167" i="1"/>
  <c r="M167" i="1"/>
  <c r="N167" i="1"/>
  <c r="D168" i="1"/>
  <c r="E168" i="1"/>
  <c r="F168" i="1"/>
  <c r="G168" i="1"/>
  <c r="H168" i="1"/>
  <c r="I168" i="1"/>
  <c r="J168" i="1"/>
  <c r="K168" i="1"/>
  <c r="L168" i="1"/>
  <c r="M168" i="1"/>
  <c r="N168" i="1"/>
  <c r="D169" i="1"/>
  <c r="E169" i="1"/>
  <c r="G169" i="1"/>
  <c r="H169" i="1"/>
  <c r="I169" i="1"/>
  <c r="K169" i="1"/>
  <c r="L169" i="1"/>
  <c r="M169" i="1"/>
  <c r="D170" i="1"/>
  <c r="F170" i="1"/>
  <c r="G170" i="1"/>
  <c r="H170" i="1"/>
  <c r="J170" i="1"/>
  <c r="K170" i="1"/>
  <c r="L170" i="1"/>
  <c r="N170" i="1"/>
  <c r="E171" i="1"/>
  <c r="F171" i="1"/>
  <c r="G171" i="1"/>
  <c r="I171" i="1"/>
  <c r="J171" i="1"/>
  <c r="C171" i="1"/>
  <c r="K171" i="1"/>
  <c r="M171" i="1"/>
  <c r="N171" i="1"/>
  <c r="D172" i="1"/>
  <c r="E172" i="1"/>
  <c r="F172" i="1"/>
  <c r="G172" i="1"/>
  <c r="C172" i="1"/>
  <c r="H172" i="1"/>
  <c r="I172" i="1"/>
  <c r="J172" i="1"/>
  <c r="K172" i="1"/>
  <c r="L172" i="1"/>
  <c r="M172" i="1"/>
  <c r="N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F174" i="1"/>
  <c r="G174" i="1"/>
  <c r="H174" i="1"/>
  <c r="J174" i="1"/>
  <c r="K174" i="1"/>
  <c r="L174" i="1"/>
  <c r="N174" i="1"/>
  <c r="C174" i="1"/>
  <c r="E175" i="1"/>
  <c r="F175" i="1"/>
  <c r="G175" i="1"/>
  <c r="I175" i="1"/>
  <c r="J175" i="1"/>
  <c r="K175" i="1"/>
  <c r="M175" i="1"/>
  <c r="N175" i="1"/>
  <c r="D176" i="1"/>
  <c r="E176" i="1"/>
  <c r="F176" i="1"/>
  <c r="G176" i="1"/>
  <c r="H176" i="1"/>
  <c r="I176" i="1"/>
  <c r="J176" i="1"/>
  <c r="K176" i="1"/>
  <c r="L176" i="1"/>
  <c r="M176" i="1"/>
  <c r="N176" i="1"/>
  <c r="D204" i="1"/>
  <c r="E204" i="1"/>
  <c r="F204" i="1"/>
  <c r="G204" i="1"/>
  <c r="H204" i="1"/>
  <c r="I204" i="1"/>
  <c r="J204" i="1"/>
  <c r="L204" i="1"/>
  <c r="M204" i="1"/>
  <c r="N204" i="1"/>
  <c r="D205" i="1"/>
  <c r="E205" i="1"/>
  <c r="F205" i="1"/>
  <c r="H205" i="1"/>
  <c r="I205" i="1"/>
  <c r="K205" i="1"/>
  <c r="M205" i="1"/>
  <c r="N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C207" i="1"/>
  <c r="K207" i="1"/>
  <c r="L207" i="1"/>
  <c r="M207" i="1"/>
  <c r="N207" i="1"/>
  <c r="D208" i="1"/>
  <c r="E208" i="1"/>
  <c r="F208" i="1"/>
  <c r="G208" i="1"/>
  <c r="H208" i="1"/>
  <c r="I208" i="1"/>
  <c r="J208" i="1"/>
  <c r="L208" i="1"/>
  <c r="L203" i="1"/>
  <c r="M208" i="1"/>
  <c r="N208" i="1"/>
  <c r="D209" i="1"/>
  <c r="E209" i="1"/>
  <c r="F209" i="1"/>
  <c r="H209" i="1"/>
  <c r="I209" i="1"/>
  <c r="J209" i="1"/>
  <c r="K209" i="1"/>
  <c r="L209" i="1"/>
  <c r="M209" i="1"/>
  <c r="N209" i="1"/>
  <c r="D210" i="1"/>
  <c r="E210" i="1"/>
  <c r="F210" i="1"/>
  <c r="G210" i="1"/>
  <c r="H210" i="1"/>
  <c r="I210" i="1"/>
  <c r="J210" i="1"/>
  <c r="K210" i="1"/>
  <c r="L210" i="1"/>
  <c r="M210" i="1"/>
  <c r="N210" i="1"/>
  <c r="D211" i="1"/>
  <c r="E211" i="1"/>
  <c r="F211" i="1"/>
  <c r="H211" i="1"/>
  <c r="J211" i="1"/>
  <c r="K211" i="1"/>
  <c r="L211" i="1"/>
  <c r="M211" i="1"/>
  <c r="N211" i="1"/>
  <c r="D212" i="1"/>
  <c r="E212" i="1"/>
  <c r="F212" i="1"/>
  <c r="G212" i="1"/>
  <c r="H212" i="1"/>
  <c r="I212" i="1"/>
  <c r="J212" i="1"/>
  <c r="K212" i="1"/>
  <c r="L212" i="1"/>
  <c r="M212" i="1"/>
  <c r="N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N214" i="1"/>
  <c r="D215" i="1"/>
  <c r="E215" i="1"/>
  <c r="F215" i="1"/>
  <c r="H215" i="1"/>
  <c r="K215" i="1"/>
  <c r="M215" i="1"/>
  <c r="N215" i="1"/>
  <c r="D216" i="1"/>
  <c r="E216" i="1"/>
  <c r="F216" i="1"/>
  <c r="G216" i="1"/>
  <c r="H216" i="1"/>
  <c r="I216" i="1"/>
  <c r="J216" i="1"/>
  <c r="L216" i="1"/>
  <c r="M216" i="1"/>
  <c r="N216" i="1"/>
  <c r="D217" i="1"/>
  <c r="E217" i="1"/>
  <c r="F217" i="1"/>
  <c r="H217" i="1"/>
  <c r="I217" i="1"/>
  <c r="J217" i="1"/>
  <c r="K217" i="1"/>
  <c r="M217" i="1"/>
  <c r="N217" i="1"/>
  <c r="D218" i="1"/>
  <c r="E218" i="1"/>
  <c r="F218" i="1"/>
  <c r="G218" i="1"/>
  <c r="H218" i="1"/>
  <c r="I218" i="1"/>
  <c r="J218" i="1"/>
  <c r="K218" i="1"/>
  <c r="L218" i="1"/>
  <c r="M218" i="1"/>
  <c r="N218" i="1"/>
  <c r="D219" i="1"/>
  <c r="E219" i="1"/>
  <c r="F219" i="1"/>
  <c r="H219" i="1"/>
  <c r="J219" i="1"/>
  <c r="K219" i="1"/>
  <c r="M219" i="1"/>
  <c r="N219" i="1"/>
  <c r="D220" i="1"/>
  <c r="E220" i="1"/>
  <c r="F220" i="1"/>
  <c r="G220" i="1"/>
  <c r="H220" i="1"/>
  <c r="I220" i="1"/>
  <c r="J220" i="1"/>
  <c r="K220" i="1"/>
  <c r="L220" i="1"/>
  <c r="M220" i="1"/>
  <c r="D221" i="1"/>
  <c r="E221" i="1"/>
  <c r="C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G223" i="1"/>
  <c r="H223" i="1"/>
  <c r="I223" i="1"/>
  <c r="K223" i="1"/>
  <c r="L223" i="1"/>
  <c r="M223" i="1"/>
  <c r="N223" i="1"/>
  <c r="D224" i="1"/>
  <c r="E224" i="1"/>
  <c r="F224" i="1"/>
  <c r="G224" i="1"/>
  <c r="H224" i="1"/>
  <c r="I224" i="1"/>
  <c r="J224" i="1"/>
  <c r="L224" i="1"/>
  <c r="M224" i="1"/>
  <c r="D225" i="1"/>
  <c r="E225" i="1"/>
  <c r="F225" i="1"/>
  <c r="H225" i="1"/>
  <c r="I225" i="1"/>
  <c r="K225" i="1"/>
  <c r="L225" i="1"/>
  <c r="M225" i="1"/>
  <c r="N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D228" i="1"/>
  <c r="E228" i="1"/>
  <c r="F228" i="1"/>
  <c r="G228" i="1"/>
  <c r="H228" i="1"/>
  <c r="I228" i="1"/>
  <c r="J228" i="1"/>
  <c r="L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D232" i="1"/>
  <c r="E232" i="1"/>
  <c r="F232" i="1"/>
  <c r="G232" i="1"/>
  <c r="H232" i="1"/>
  <c r="I232" i="1"/>
  <c r="J232" i="1"/>
  <c r="L232" i="1"/>
  <c r="M232" i="1"/>
  <c r="N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N235" i="1"/>
  <c r="D236" i="1"/>
  <c r="E236" i="1"/>
  <c r="F236" i="1"/>
  <c r="G236" i="1"/>
  <c r="H236" i="1"/>
  <c r="I236" i="1"/>
  <c r="J236" i="1"/>
  <c r="L236" i="1"/>
  <c r="M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N238" i="1"/>
  <c r="D239" i="1"/>
  <c r="C239" i="1"/>
  <c r="E239" i="1"/>
  <c r="F239" i="1"/>
  <c r="G239" i="1"/>
  <c r="H239" i="1"/>
  <c r="I239" i="1"/>
  <c r="K239" i="1"/>
  <c r="L239" i="1"/>
  <c r="M239" i="1"/>
  <c r="N239" i="1"/>
  <c r="D240" i="1"/>
  <c r="E240" i="1"/>
  <c r="F240" i="1"/>
  <c r="G240" i="1"/>
  <c r="H240" i="1"/>
  <c r="I240" i="1"/>
  <c r="J240" i="1"/>
  <c r="L240" i="1"/>
  <c r="M240" i="1"/>
  <c r="D241" i="1"/>
  <c r="E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N272" i="1"/>
  <c r="D273" i="1"/>
  <c r="E273" i="1"/>
  <c r="F273" i="1"/>
  <c r="G273" i="1"/>
  <c r="H273" i="1"/>
  <c r="K273" i="1"/>
  <c r="L273" i="1"/>
  <c r="M273" i="1"/>
  <c r="N273" i="1"/>
  <c r="D274" i="1"/>
  <c r="F274" i="1"/>
  <c r="H274" i="1"/>
  <c r="I274" i="1"/>
  <c r="J274" i="1"/>
  <c r="K274" i="1"/>
  <c r="L274" i="1"/>
  <c r="M274" i="1"/>
  <c r="D275" i="1"/>
  <c r="E275" i="1"/>
  <c r="F275" i="1"/>
  <c r="G275" i="1"/>
  <c r="H275" i="1"/>
  <c r="I275" i="1"/>
  <c r="J275" i="1"/>
  <c r="L275" i="1"/>
  <c r="M275" i="1"/>
  <c r="N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H277" i="1"/>
  <c r="J277" i="1"/>
  <c r="L277" i="1"/>
  <c r="E278" i="1"/>
  <c r="F278" i="1"/>
  <c r="H278" i="1"/>
  <c r="I278" i="1"/>
  <c r="J278" i="1"/>
  <c r="K278" i="1"/>
  <c r="L278" i="1"/>
  <c r="M278" i="1"/>
  <c r="N278" i="1"/>
  <c r="D279" i="1"/>
  <c r="C279" i="1"/>
  <c r="C289" i="4"/>
  <c r="E279" i="1"/>
  <c r="F279" i="1"/>
  <c r="G279" i="1"/>
  <c r="H279" i="1"/>
  <c r="I279" i="1"/>
  <c r="L279" i="1"/>
  <c r="M279" i="1"/>
  <c r="N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C281" i="1"/>
  <c r="G281" i="1"/>
  <c r="H281" i="1"/>
  <c r="I281" i="1"/>
  <c r="K281" i="1"/>
  <c r="L281" i="1"/>
  <c r="N281" i="1"/>
  <c r="D282" i="1"/>
  <c r="F282" i="1"/>
  <c r="I282" i="1"/>
  <c r="J282" i="1"/>
  <c r="K282" i="1"/>
  <c r="L282" i="1"/>
  <c r="M282" i="1"/>
  <c r="N282" i="1"/>
  <c r="D283" i="1"/>
  <c r="E283" i="1"/>
  <c r="F283" i="1"/>
  <c r="G283" i="1"/>
  <c r="H283" i="1"/>
  <c r="L283" i="1"/>
  <c r="N283" i="1"/>
  <c r="D284" i="1"/>
  <c r="F284" i="1"/>
  <c r="G284" i="1"/>
  <c r="H284" i="1"/>
  <c r="I284" i="1"/>
  <c r="J284" i="1"/>
  <c r="K284" i="1"/>
  <c r="L284" i="1"/>
  <c r="M284" i="1"/>
  <c r="N284" i="1"/>
  <c r="D285" i="1"/>
  <c r="E285" i="1"/>
  <c r="F285" i="1"/>
  <c r="G285" i="1"/>
  <c r="H285" i="1"/>
  <c r="I285" i="1"/>
  <c r="J285" i="1"/>
  <c r="K285" i="1"/>
  <c r="L285" i="1"/>
  <c r="M285" i="1"/>
  <c r="D286" i="1"/>
  <c r="C286" i="1"/>
  <c r="C296" i="4"/>
  <c r="F286" i="1"/>
  <c r="H286" i="1"/>
  <c r="I286" i="1"/>
  <c r="J286" i="1"/>
  <c r="K286" i="1"/>
  <c r="L286" i="1"/>
  <c r="M286" i="1"/>
  <c r="D287" i="1"/>
  <c r="C287" i="1"/>
  <c r="C297" i="4"/>
  <c r="E287" i="1"/>
  <c r="F287" i="1"/>
  <c r="G287" i="1"/>
  <c r="H287" i="1"/>
  <c r="J287" i="1"/>
  <c r="K287" i="1"/>
  <c r="L287" i="1"/>
  <c r="M287" i="1"/>
  <c r="N287" i="1"/>
  <c r="F288" i="1"/>
  <c r="G288" i="1"/>
  <c r="C288" i="1"/>
  <c r="I288" i="1"/>
  <c r="J288" i="1"/>
  <c r="K288" i="1"/>
  <c r="L288" i="1"/>
  <c r="L269" i="1"/>
  <c r="M288" i="1"/>
  <c r="N288" i="1"/>
  <c r="D289" i="1"/>
  <c r="E289" i="1"/>
  <c r="E269" i="1"/>
  <c r="F289" i="1"/>
  <c r="G289" i="1"/>
  <c r="H289" i="1"/>
  <c r="I289" i="1"/>
  <c r="I269" i="1"/>
  <c r="K289" i="1"/>
  <c r="L289" i="1"/>
  <c r="M289" i="1"/>
  <c r="N289" i="1"/>
  <c r="D290" i="1"/>
  <c r="E290" i="1"/>
  <c r="F290" i="1"/>
  <c r="C290" i="1"/>
  <c r="C300" i="4"/>
  <c r="I290" i="1"/>
  <c r="J290" i="1"/>
  <c r="K290" i="1"/>
  <c r="L290" i="1"/>
  <c r="M290" i="1"/>
  <c r="N290" i="1"/>
  <c r="D291" i="1"/>
  <c r="E291" i="1"/>
  <c r="F291" i="1"/>
  <c r="G291" i="1"/>
  <c r="H291" i="1"/>
  <c r="L291" i="1"/>
  <c r="M291" i="1"/>
  <c r="F292" i="1"/>
  <c r="G292" i="1"/>
  <c r="H292" i="1"/>
  <c r="C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N293" i="1"/>
  <c r="E294" i="1"/>
  <c r="F294" i="1"/>
  <c r="H294" i="1"/>
  <c r="I294" i="1"/>
  <c r="J294" i="1"/>
  <c r="K294" i="1"/>
  <c r="L294" i="1"/>
  <c r="M294" i="1"/>
  <c r="N294" i="1"/>
  <c r="D295" i="1"/>
  <c r="E295" i="1"/>
  <c r="F295" i="1"/>
  <c r="C295" i="1"/>
  <c r="C305" i="4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D297" i="1"/>
  <c r="E297" i="1"/>
  <c r="F297" i="1"/>
  <c r="G297" i="1"/>
  <c r="H297" i="1"/>
  <c r="I297" i="1"/>
  <c r="J297" i="1"/>
  <c r="K297" i="1"/>
  <c r="L297" i="1"/>
  <c r="E298" i="1"/>
  <c r="F298" i="1"/>
  <c r="H298" i="1"/>
  <c r="C298" i="1"/>
  <c r="C308" i="4"/>
  <c r="I298" i="1"/>
  <c r="J298" i="1"/>
  <c r="K298" i="1"/>
  <c r="L298" i="1"/>
  <c r="M298" i="1"/>
  <c r="N298" i="1"/>
  <c r="D299" i="1"/>
  <c r="E299" i="1"/>
  <c r="F299" i="1"/>
  <c r="G299" i="1"/>
  <c r="H299" i="1"/>
  <c r="J299" i="1"/>
  <c r="K299" i="1"/>
  <c r="L299" i="1"/>
  <c r="N299" i="1"/>
  <c r="F300" i="1"/>
  <c r="I300" i="1"/>
  <c r="J300" i="1"/>
  <c r="K300" i="1"/>
  <c r="L300" i="1"/>
  <c r="M300" i="1"/>
  <c r="N300" i="1"/>
  <c r="D301" i="1"/>
  <c r="E301" i="1"/>
  <c r="F301" i="1"/>
  <c r="G301" i="1"/>
  <c r="H301" i="1"/>
  <c r="K301" i="1"/>
  <c r="L301" i="1"/>
  <c r="N301" i="1"/>
  <c r="E302" i="1"/>
  <c r="F302" i="1"/>
  <c r="C302" i="1"/>
  <c r="G302" i="1"/>
  <c r="H302" i="1"/>
  <c r="I302" i="1"/>
  <c r="J302" i="1"/>
  <c r="K302" i="1"/>
  <c r="L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N304" i="1"/>
  <c r="D305" i="1"/>
  <c r="E305" i="1"/>
  <c r="F305" i="1"/>
  <c r="G305" i="1"/>
  <c r="H305" i="1"/>
  <c r="I305" i="1"/>
  <c r="J305" i="1"/>
  <c r="L305" i="1"/>
  <c r="M305" i="1"/>
  <c r="N305" i="1"/>
  <c r="E306" i="1"/>
  <c r="F306" i="1"/>
  <c r="G306" i="1"/>
  <c r="I306" i="1"/>
  <c r="J306" i="1"/>
  <c r="K306" i="1"/>
  <c r="L306" i="1"/>
  <c r="M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M336" i="1"/>
  <c r="N336" i="1"/>
  <c r="D337" i="1"/>
  <c r="E337" i="1"/>
  <c r="H337" i="1"/>
  <c r="I337" i="1"/>
  <c r="J337" i="1"/>
  <c r="K337" i="1"/>
  <c r="L337" i="1"/>
  <c r="M337" i="1"/>
  <c r="N337" i="1"/>
  <c r="E338" i="1"/>
  <c r="F338" i="1"/>
  <c r="G338" i="1"/>
  <c r="I338" i="1"/>
  <c r="J338" i="1"/>
  <c r="K338" i="1"/>
  <c r="M338" i="1"/>
  <c r="D339" i="1"/>
  <c r="E339" i="1"/>
  <c r="F339" i="1"/>
  <c r="H339" i="1"/>
  <c r="I339" i="1"/>
  <c r="J339" i="1"/>
  <c r="K339" i="1"/>
  <c r="L339" i="1"/>
  <c r="N339" i="1"/>
  <c r="D340" i="1"/>
  <c r="E340" i="1"/>
  <c r="F340" i="1"/>
  <c r="G340" i="1"/>
  <c r="I340" i="1"/>
  <c r="J340" i="1"/>
  <c r="K340" i="1"/>
  <c r="L340" i="1"/>
  <c r="M340" i="1"/>
  <c r="D341" i="1"/>
  <c r="E341" i="1"/>
  <c r="F341" i="1"/>
  <c r="G341" i="1"/>
  <c r="H341" i="1"/>
  <c r="I341" i="1"/>
  <c r="J341" i="1"/>
  <c r="K341" i="1"/>
  <c r="L341" i="1"/>
  <c r="N341" i="1"/>
  <c r="D342" i="1"/>
  <c r="E342" i="1"/>
  <c r="F342" i="1"/>
  <c r="G342" i="1"/>
  <c r="H342" i="1"/>
  <c r="I342" i="1"/>
  <c r="J342" i="1"/>
  <c r="C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F344" i="1"/>
  <c r="G344" i="1"/>
  <c r="H344" i="1"/>
  <c r="I344" i="1"/>
  <c r="J344" i="1"/>
  <c r="K344" i="1"/>
  <c r="M344" i="1"/>
  <c r="N344" i="1"/>
  <c r="D345" i="1"/>
  <c r="E345" i="1"/>
  <c r="H345" i="1"/>
  <c r="I345" i="1"/>
  <c r="J345" i="1"/>
  <c r="K345" i="1"/>
  <c r="L345" i="1"/>
  <c r="N345" i="1"/>
  <c r="D346" i="1"/>
  <c r="E346" i="1"/>
  <c r="F346" i="1"/>
  <c r="G346" i="1"/>
  <c r="H346" i="1"/>
  <c r="I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M347" i="1"/>
  <c r="N347" i="1"/>
  <c r="D348" i="1"/>
  <c r="F348" i="1"/>
  <c r="G348" i="1"/>
  <c r="H348" i="1"/>
  <c r="I348" i="1"/>
  <c r="J348" i="1"/>
  <c r="K348" i="1"/>
  <c r="L348" i="1"/>
  <c r="M348" i="1"/>
  <c r="N348" i="1"/>
  <c r="D349" i="1"/>
  <c r="E349" i="1"/>
  <c r="G349" i="1"/>
  <c r="H349" i="1"/>
  <c r="K349" i="1"/>
  <c r="L349" i="1"/>
  <c r="M349" i="1"/>
  <c r="N349" i="1"/>
  <c r="F350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M351" i="1"/>
  <c r="N351" i="1"/>
  <c r="E352" i="1"/>
  <c r="F352" i="1"/>
  <c r="G352" i="1"/>
  <c r="H352" i="1"/>
  <c r="I352" i="1"/>
  <c r="J352" i="1"/>
  <c r="K352" i="1"/>
  <c r="L352" i="1"/>
  <c r="M352" i="1"/>
  <c r="N352" i="1"/>
  <c r="D353" i="1"/>
  <c r="E353" i="1"/>
  <c r="F353" i="1"/>
  <c r="H353" i="1"/>
  <c r="I353" i="1"/>
  <c r="J353" i="1"/>
  <c r="L353" i="1"/>
  <c r="N353" i="1"/>
  <c r="D354" i="1"/>
  <c r="F354" i="1"/>
  <c r="G354" i="1"/>
  <c r="H354" i="1"/>
  <c r="I354" i="1"/>
  <c r="J354" i="1"/>
  <c r="K354" i="1"/>
  <c r="M354" i="1"/>
  <c r="N354" i="1"/>
  <c r="D355" i="1"/>
  <c r="E355" i="1"/>
  <c r="H355" i="1"/>
  <c r="J355" i="1"/>
  <c r="L355" i="1"/>
  <c r="N355" i="1"/>
  <c r="E356" i="1"/>
  <c r="F356" i="1"/>
  <c r="G356" i="1"/>
  <c r="I356" i="1"/>
  <c r="J356" i="1"/>
  <c r="K356" i="1"/>
  <c r="M356" i="1"/>
  <c r="N356" i="1"/>
  <c r="D357" i="1"/>
  <c r="E357" i="1"/>
  <c r="G357" i="1"/>
  <c r="H357" i="1"/>
  <c r="I357" i="1"/>
  <c r="L357" i="1"/>
  <c r="F358" i="1"/>
  <c r="G358" i="1"/>
  <c r="I358" i="1"/>
  <c r="J358" i="1"/>
  <c r="K358" i="1"/>
  <c r="M358" i="1"/>
  <c r="N358" i="1"/>
  <c r="D359" i="1"/>
  <c r="E359" i="1"/>
  <c r="H359" i="1"/>
  <c r="K359" i="1"/>
  <c r="L359" i="1"/>
  <c r="N359" i="1"/>
  <c r="F360" i="1"/>
  <c r="G360" i="1"/>
  <c r="I360" i="1"/>
  <c r="J360" i="1"/>
  <c r="K360" i="1"/>
  <c r="L360" i="1"/>
  <c r="M360" i="1"/>
  <c r="N360" i="1"/>
  <c r="D361" i="1"/>
  <c r="E361" i="1"/>
  <c r="G361" i="1"/>
  <c r="H361" i="1"/>
  <c r="J361" i="1"/>
  <c r="L361" i="1"/>
  <c r="N361" i="1"/>
  <c r="E362" i="1"/>
  <c r="F362" i="1"/>
  <c r="G362" i="1"/>
  <c r="H362" i="1"/>
  <c r="I362" i="1"/>
  <c r="J362" i="1"/>
  <c r="K362" i="1"/>
  <c r="M362" i="1"/>
  <c r="N362" i="1"/>
  <c r="D363" i="1"/>
  <c r="C363" i="1"/>
  <c r="E363" i="1"/>
  <c r="H363" i="1"/>
  <c r="L363" i="1"/>
  <c r="E364" i="1"/>
  <c r="F364" i="1"/>
  <c r="G364" i="1"/>
  <c r="H364" i="1"/>
  <c r="I364" i="1"/>
  <c r="J364" i="1"/>
  <c r="K364" i="1"/>
  <c r="L364" i="1"/>
  <c r="M364" i="1"/>
  <c r="D365" i="1"/>
  <c r="E365" i="1"/>
  <c r="F365" i="1"/>
  <c r="C365" i="1"/>
  <c r="G365" i="1"/>
  <c r="H365" i="1"/>
  <c r="I365" i="1"/>
  <c r="J365" i="1"/>
  <c r="K365" i="1"/>
  <c r="L365" i="1"/>
  <c r="M365" i="1"/>
  <c r="N365" i="1"/>
  <c r="D366" i="1"/>
  <c r="F366" i="1"/>
  <c r="G366" i="1"/>
  <c r="H366" i="1"/>
  <c r="I366" i="1"/>
  <c r="J366" i="1"/>
  <c r="K366" i="1"/>
  <c r="L366" i="1"/>
  <c r="M366" i="1"/>
  <c r="N366" i="1"/>
  <c r="D367" i="1"/>
  <c r="E367" i="1"/>
  <c r="G367" i="1"/>
  <c r="H367" i="1"/>
  <c r="I367" i="1"/>
  <c r="J367" i="1"/>
  <c r="K367" i="1"/>
  <c r="L367" i="1"/>
  <c r="M367" i="1"/>
  <c r="N367" i="1"/>
  <c r="F368" i="1"/>
  <c r="G368" i="1"/>
  <c r="H368" i="1"/>
  <c r="I368" i="1"/>
  <c r="J368" i="1"/>
  <c r="K368" i="1"/>
  <c r="L368" i="1"/>
  <c r="M368" i="1"/>
  <c r="N368" i="1"/>
  <c r="D369" i="1"/>
  <c r="E369" i="1"/>
  <c r="F369" i="1"/>
  <c r="H369" i="1"/>
  <c r="I369" i="1"/>
  <c r="J369" i="1"/>
  <c r="K369" i="1"/>
  <c r="L369" i="1"/>
  <c r="M369" i="1"/>
  <c r="N369" i="1"/>
  <c r="E370" i="1"/>
  <c r="F370" i="1"/>
  <c r="G370" i="1"/>
  <c r="H370" i="1"/>
  <c r="I370" i="1"/>
  <c r="J370" i="1"/>
  <c r="K370" i="1"/>
  <c r="L370" i="1"/>
  <c r="M370" i="1"/>
  <c r="N370" i="1"/>
  <c r="D371" i="1"/>
  <c r="E371" i="1"/>
  <c r="H371" i="1"/>
  <c r="C371" i="1"/>
  <c r="J371" i="1"/>
  <c r="K371" i="1"/>
  <c r="L371" i="1"/>
  <c r="M371" i="1"/>
  <c r="N371" i="1"/>
  <c r="D372" i="1"/>
  <c r="E372" i="1"/>
  <c r="F372" i="1"/>
  <c r="G372" i="1"/>
  <c r="H372" i="1"/>
  <c r="I372" i="1"/>
  <c r="J372" i="1"/>
  <c r="K372" i="1"/>
  <c r="M372" i="1"/>
  <c r="D373" i="1"/>
  <c r="E373" i="1"/>
  <c r="G373" i="1"/>
  <c r="H373" i="1"/>
  <c r="I373" i="1"/>
  <c r="K373" i="1"/>
  <c r="L373" i="1"/>
  <c r="N373" i="1"/>
  <c r="D401" i="1"/>
  <c r="E401" i="1"/>
  <c r="E400" i="1"/>
  <c r="C249" i="2"/>
  <c r="D249" i="2"/>
  <c r="E249" i="2"/>
  <c r="F401" i="1"/>
  <c r="G401" i="1"/>
  <c r="L401" i="1"/>
  <c r="D402" i="1"/>
  <c r="F402" i="1"/>
  <c r="L402" i="1"/>
  <c r="D403" i="1"/>
  <c r="F403" i="1"/>
  <c r="C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5" i="1"/>
  <c r="E405" i="1"/>
  <c r="F405" i="1"/>
  <c r="G405" i="1"/>
  <c r="H405" i="1"/>
  <c r="I405" i="1"/>
  <c r="L405" i="1"/>
  <c r="M405" i="1"/>
  <c r="N405" i="1"/>
  <c r="D406" i="1"/>
  <c r="E406" i="1"/>
  <c r="F406" i="1"/>
  <c r="G406" i="1"/>
  <c r="H406" i="1"/>
  <c r="I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C408" i="1"/>
  <c r="C424" i="4"/>
  <c r="D409" i="1"/>
  <c r="E409" i="1"/>
  <c r="F409" i="1"/>
  <c r="G409" i="1"/>
  <c r="I409" i="1"/>
  <c r="K409" i="1"/>
  <c r="M409" i="1"/>
  <c r="N409" i="1"/>
  <c r="D410" i="1"/>
  <c r="F410" i="1"/>
  <c r="G410" i="1"/>
  <c r="H410" i="1"/>
  <c r="I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D413" i="1"/>
  <c r="E413" i="1"/>
  <c r="F413" i="1"/>
  <c r="G413" i="1"/>
  <c r="H413" i="1"/>
  <c r="I413" i="1"/>
  <c r="K413" i="1"/>
  <c r="L413" i="1"/>
  <c r="M413" i="1"/>
  <c r="N413" i="1"/>
  <c r="D414" i="1"/>
  <c r="E414" i="1"/>
  <c r="F414" i="1"/>
  <c r="G414" i="1"/>
  <c r="H414" i="1"/>
  <c r="I414" i="1"/>
  <c r="J414" i="1"/>
  <c r="L414" i="1"/>
  <c r="M414" i="1"/>
  <c r="N414" i="1"/>
  <c r="D415" i="1"/>
  <c r="F415" i="1"/>
  <c r="G415" i="1"/>
  <c r="H415" i="1"/>
  <c r="I415" i="1"/>
  <c r="K415" i="1"/>
  <c r="L415" i="1"/>
  <c r="C415" i="1"/>
  <c r="M415" i="1"/>
  <c r="D416" i="1"/>
  <c r="E416" i="1"/>
  <c r="F416" i="1"/>
  <c r="F400" i="1"/>
  <c r="G416" i="1"/>
  <c r="I416" i="1"/>
  <c r="J416" i="1"/>
  <c r="K416" i="1"/>
  <c r="L416" i="1"/>
  <c r="N416" i="1"/>
  <c r="D417" i="1"/>
  <c r="D400" i="1"/>
  <c r="E417" i="1"/>
  <c r="F417" i="1"/>
  <c r="H417" i="1"/>
  <c r="I417" i="1"/>
  <c r="M417" i="1"/>
  <c r="D418" i="1"/>
  <c r="E418" i="1"/>
  <c r="F418" i="1"/>
  <c r="G418" i="1"/>
  <c r="H418" i="1"/>
  <c r="I418" i="1"/>
  <c r="J418" i="1"/>
  <c r="L418" i="1"/>
  <c r="M418" i="1"/>
  <c r="N418" i="1"/>
  <c r="D419" i="1"/>
  <c r="E419" i="1"/>
  <c r="F419" i="1"/>
  <c r="G419" i="1"/>
  <c r="H419" i="1"/>
  <c r="H400" i="1"/>
  <c r="I419" i="1"/>
  <c r="K419" i="1"/>
  <c r="M419" i="1"/>
  <c r="D420" i="1"/>
  <c r="C420" i="1"/>
  <c r="E420" i="1"/>
  <c r="F420" i="1"/>
  <c r="G420" i="1"/>
  <c r="H420" i="1"/>
  <c r="I420" i="1"/>
  <c r="J420" i="1"/>
  <c r="K420" i="1"/>
  <c r="L420" i="1"/>
  <c r="D421" i="1"/>
  <c r="E421" i="1"/>
  <c r="F421" i="1"/>
  <c r="C421" i="1"/>
  <c r="H421" i="1"/>
  <c r="K421" i="1"/>
  <c r="L421" i="1"/>
  <c r="M421" i="1"/>
  <c r="D422" i="1"/>
  <c r="E422" i="1"/>
  <c r="G422" i="1"/>
  <c r="J422" i="1"/>
  <c r="L422" i="1"/>
  <c r="M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C424" i="1"/>
  <c r="G424" i="1"/>
  <c r="H424" i="1"/>
  <c r="I424" i="1"/>
  <c r="J424" i="1"/>
  <c r="K424" i="1"/>
  <c r="L424" i="1"/>
  <c r="N424" i="1"/>
  <c r="D425" i="1"/>
  <c r="E425" i="1"/>
  <c r="F425" i="1"/>
  <c r="G425" i="1"/>
  <c r="H425" i="1"/>
  <c r="I425" i="1"/>
  <c r="K425" i="1"/>
  <c r="M425" i="1"/>
  <c r="N425" i="1"/>
  <c r="D426" i="1"/>
  <c r="E426" i="1"/>
  <c r="F426" i="1"/>
  <c r="J426" i="1"/>
  <c r="L426" i="1"/>
  <c r="D427" i="1"/>
  <c r="E427" i="1"/>
  <c r="C427" i="1"/>
  <c r="G427" i="1"/>
  <c r="H427" i="1"/>
  <c r="I427" i="1"/>
  <c r="K427" i="1"/>
  <c r="M427" i="1"/>
  <c r="N427" i="1"/>
  <c r="D428" i="1"/>
  <c r="C428" i="1"/>
  <c r="E428" i="1"/>
  <c r="F428" i="1"/>
  <c r="G428" i="1"/>
  <c r="H428" i="1"/>
  <c r="J428" i="1"/>
  <c r="K428" i="1"/>
  <c r="L428" i="1"/>
  <c r="M428" i="1"/>
  <c r="D429" i="1"/>
  <c r="E429" i="1"/>
  <c r="F429" i="1"/>
  <c r="G429" i="1"/>
  <c r="H429" i="1"/>
  <c r="I429" i="1"/>
  <c r="K429" i="1"/>
  <c r="L429" i="1"/>
  <c r="M429" i="1"/>
  <c r="N429" i="1"/>
  <c r="D430" i="1"/>
  <c r="E430" i="1"/>
  <c r="F430" i="1"/>
  <c r="G430" i="1"/>
  <c r="H430" i="1"/>
  <c r="I430" i="1"/>
  <c r="C430" i="1"/>
  <c r="J430" i="1"/>
  <c r="L430" i="1"/>
  <c r="M430" i="1"/>
  <c r="N430" i="1"/>
  <c r="D431" i="1"/>
  <c r="E431" i="1"/>
  <c r="F431" i="1"/>
  <c r="G431" i="1"/>
  <c r="H431" i="1"/>
  <c r="I431" i="1"/>
  <c r="K431" i="1"/>
  <c r="L431" i="1"/>
  <c r="M431" i="1"/>
  <c r="D432" i="1"/>
  <c r="E432" i="1"/>
  <c r="C432" i="1"/>
  <c r="F432" i="1"/>
  <c r="G432" i="1"/>
  <c r="H432" i="1"/>
  <c r="I432" i="1"/>
  <c r="K432" i="1"/>
  <c r="L432" i="1"/>
  <c r="D433" i="1"/>
  <c r="C433" i="1"/>
  <c r="E433" i="1"/>
  <c r="F433" i="1"/>
  <c r="G433" i="1"/>
  <c r="H433" i="1"/>
  <c r="I433" i="1"/>
  <c r="K433" i="1"/>
  <c r="M433" i="1"/>
  <c r="N433" i="1"/>
  <c r="D434" i="1"/>
  <c r="E434" i="1"/>
  <c r="F434" i="1"/>
  <c r="G434" i="1"/>
  <c r="H434" i="1"/>
  <c r="I434" i="1"/>
  <c r="J434" i="1"/>
  <c r="L434" i="1"/>
  <c r="M434" i="1"/>
  <c r="N434" i="1"/>
  <c r="D435" i="1"/>
  <c r="E435" i="1"/>
  <c r="F435" i="1"/>
  <c r="G435" i="1"/>
  <c r="C435" i="1"/>
  <c r="H435" i="1"/>
  <c r="I435" i="1"/>
  <c r="K435" i="1"/>
  <c r="M435" i="1"/>
  <c r="N435" i="1"/>
  <c r="D436" i="1"/>
  <c r="E436" i="1"/>
  <c r="C436" i="1"/>
  <c r="F436" i="1"/>
  <c r="G436" i="1"/>
  <c r="H436" i="1"/>
  <c r="I436" i="1"/>
  <c r="J436" i="1"/>
  <c r="K436" i="1"/>
  <c r="L436" i="1"/>
  <c r="M436" i="1"/>
  <c r="D437" i="1"/>
  <c r="E437" i="1"/>
  <c r="F437" i="1"/>
  <c r="G437" i="1"/>
  <c r="H437" i="1"/>
  <c r="I437" i="1"/>
  <c r="K437" i="1"/>
  <c r="L437" i="1"/>
  <c r="M437" i="1"/>
  <c r="N437" i="1"/>
  <c r="D438" i="1"/>
  <c r="F438" i="1"/>
  <c r="G438" i="1"/>
  <c r="H438" i="1"/>
  <c r="I438" i="1"/>
  <c r="J438" i="1"/>
  <c r="L438" i="1"/>
  <c r="M438" i="1"/>
  <c r="N438" i="1"/>
  <c r="D533" i="1"/>
  <c r="E533" i="1"/>
  <c r="F533" i="1"/>
  <c r="G533" i="1"/>
  <c r="G532" i="1"/>
  <c r="F19" i="8"/>
  <c r="H533" i="1"/>
  <c r="H532" i="1"/>
  <c r="I533" i="1"/>
  <c r="I532" i="1"/>
  <c r="H19" i="8"/>
  <c r="J533" i="1"/>
  <c r="J532" i="1"/>
  <c r="K533" i="1"/>
  <c r="K532" i="1"/>
  <c r="J19" i="8"/>
  <c r="L533" i="1"/>
  <c r="L532" i="1"/>
  <c r="M533" i="1"/>
  <c r="N533" i="1"/>
  <c r="D534" i="1"/>
  <c r="C534" i="1"/>
  <c r="E534" i="1"/>
  <c r="F534" i="1"/>
  <c r="G534" i="1"/>
  <c r="H534" i="1"/>
  <c r="I534" i="1"/>
  <c r="J534" i="1"/>
  <c r="K534" i="1"/>
  <c r="L534" i="1"/>
  <c r="M534" i="1"/>
  <c r="N534" i="1"/>
  <c r="D535" i="1"/>
  <c r="E535" i="1"/>
  <c r="E532" i="1"/>
  <c r="F535" i="1"/>
  <c r="G535" i="1"/>
  <c r="H535" i="1"/>
  <c r="I535" i="1"/>
  <c r="J535" i="1"/>
  <c r="K535" i="1"/>
  <c r="L535" i="1"/>
  <c r="M535" i="1"/>
  <c r="M532" i="1"/>
  <c r="L19" i="8"/>
  <c r="N535" i="1"/>
  <c r="D536" i="1"/>
  <c r="E536" i="1"/>
  <c r="F536" i="1"/>
  <c r="F532" i="1"/>
  <c r="G536" i="1"/>
  <c r="H536" i="1"/>
  <c r="I536" i="1"/>
  <c r="J536" i="1"/>
  <c r="K536" i="1"/>
  <c r="L536" i="1"/>
  <c r="M536" i="1"/>
  <c r="N536" i="1"/>
  <c r="N532" i="1"/>
  <c r="D537" i="1"/>
  <c r="E537" i="1"/>
  <c r="F537" i="1"/>
  <c r="G537" i="1"/>
  <c r="H537" i="1"/>
  <c r="I537" i="1"/>
  <c r="J537" i="1"/>
  <c r="K537" i="1"/>
  <c r="L537" i="1"/>
  <c r="M537" i="1"/>
  <c r="N537" i="1"/>
  <c r="D538" i="1"/>
  <c r="C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N539" i="1"/>
  <c r="D540" i="1"/>
  <c r="E540" i="1"/>
  <c r="F540" i="1"/>
  <c r="G540" i="1"/>
  <c r="H540" i="1"/>
  <c r="I540" i="1"/>
  <c r="J540" i="1"/>
  <c r="K540" i="1"/>
  <c r="L540" i="1"/>
  <c r="M540" i="1"/>
  <c r="N540" i="1"/>
  <c r="D541" i="1"/>
  <c r="E541" i="1"/>
  <c r="F541" i="1"/>
  <c r="G541" i="1"/>
  <c r="H541" i="1"/>
  <c r="I541" i="1"/>
  <c r="J541" i="1"/>
  <c r="K541" i="1"/>
  <c r="L541" i="1"/>
  <c r="M541" i="1"/>
  <c r="N541" i="1"/>
  <c r="D542" i="1"/>
  <c r="C542" i="1"/>
  <c r="E542" i="1"/>
  <c r="F542" i="1"/>
  <c r="G542" i="1"/>
  <c r="H542" i="1"/>
  <c r="I542" i="1"/>
  <c r="J542" i="1"/>
  <c r="K542" i="1"/>
  <c r="L542" i="1"/>
  <c r="M542" i="1"/>
  <c r="N542" i="1"/>
  <c r="D543" i="1"/>
  <c r="E543" i="1"/>
  <c r="F543" i="1"/>
  <c r="G543" i="1"/>
  <c r="H543" i="1"/>
  <c r="I543" i="1"/>
  <c r="J543" i="1"/>
  <c r="K543" i="1"/>
  <c r="L543" i="1"/>
  <c r="M543" i="1"/>
  <c r="N543" i="1"/>
  <c r="D544" i="1"/>
  <c r="E544" i="1"/>
  <c r="F544" i="1"/>
  <c r="G544" i="1"/>
  <c r="H544" i="1"/>
  <c r="I544" i="1"/>
  <c r="J544" i="1"/>
  <c r="K544" i="1"/>
  <c r="L544" i="1"/>
  <c r="M544" i="1"/>
  <c r="N544" i="1"/>
  <c r="D545" i="1"/>
  <c r="E545" i="1"/>
  <c r="F545" i="1"/>
  <c r="G545" i="1"/>
  <c r="H545" i="1"/>
  <c r="I545" i="1"/>
  <c r="J545" i="1"/>
  <c r="K545" i="1"/>
  <c r="L545" i="1"/>
  <c r="M545" i="1"/>
  <c r="N545" i="1"/>
  <c r="D546" i="1"/>
  <c r="C546" i="1"/>
  <c r="E546" i="1"/>
  <c r="F546" i="1"/>
  <c r="G546" i="1"/>
  <c r="H546" i="1"/>
  <c r="I546" i="1"/>
  <c r="J546" i="1"/>
  <c r="K546" i="1"/>
  <c r="L546" i="1"/>
  <c r="M546" i="1"/>
  <c r="N546" i="1"/>
  <c r="D547" i="1"/>
  <c r="E547" i="1"/>
  <c r="F547" i="1"/>
  <c r="G547" i="1"/>
  <c r="H547" i="1"/>
  <c r="I547" i="1"/>
  <c r="J547" i="1"/>
  <c r="K547" i="1"/>
  <c r="L547" i="1"/>
  <c r="M547" i="1"/>
  <c r="N547" i="1"/>
  <c r="D548" i="1"/>
  <c r="E548" i="1"/>
  <c r="F548" i="1"/>
  <c r="G548" i="1"/>
  <c r="H548" i="1"/>
  <c r="I548" i="1"/>
  <c r="J548" i="1"/>
  <c r="K548" i="1"/>
  <c r="L548" i="1"/>
  <c r="M548" i="1"/>
  <c r="N548" i="1"/>
  <c r="D549" i="1"/>
  <c r="E549" i="1"/>
  <c r="F549" i="1"/>
  <c r="G549" i="1"/>
  <c r="H549" i="1"/>
  <c r="I549" i="1"/>
  <c r="J549" i="1"/>
  <c r="K549" i="1"/>
  <c r="L549" i="1"/>
  <c r="M549" i="1"/>
  <c r="N549" i="1"/>
  <c r="D550" i="1"/>
  <c r="C550" i="1"/>
  <c r="E550" i="1"/>
  <c r="F550" i="1"/>
  <c r="G550" i="1"/>
  <c r="H550" i="1"/>
  <c r="I550" i="1"/>
  <c r="J550" i="1"/>
  <c r="K550" i="1"/>
  <c r="L550" i="1"/>
  <c r="M550" i="1"/>
  <c r="N550" i="1"/>
  <c r="D551" i="1"/>
  <c r="E551" i="1"/>
  <c r="F551" i="1"/>
  <c r="G551" i="1"/>
  <c r="H551" i="1"/>
  <c r="I551" i="1"/>
  <c r="J551" i="1"/>
  <c r="K551" i="1"/>
  <c r="L551" i="1"/>
  <c r="M551" i="1"/>
  <c r="N551" i="1"/>
  <c r="D552" i="1"/>
  <c r="E552" i="1"/>
  <c r="F552" i="1"/>
  <c r="G552" i="1"/>
  <c r="H552" i="1"/>
  <c r="I552" i="1"/>
  <c r="J552" i="1"/>
  <c r="K552" i="1"/>
  <c r="L552" i="1"/>
  <c r="M552" i="1"/>
  <c r="N552" i="1"/>
  <c r="D553" i="1"/>
  <c r="E553" i="1"/>
  <c r="F553" i="1"/>
  <c r="G553" i="1"/>
  <c r="H553" i="1"/>
  <c r="I553" i="1"/>
  <c r="J553" i="1"/>
  <c r="K553" i="1"/>
  <c r="L553" i="1"/>
  <c r="M553" i="1"/>
  <c r="N553" i="1"/>
  <c r="D554" i="1"/>
  <c r="C554" i="1"/>
  <c r="E554" i="1"/>
  <c r="F554" i="1"/>
  <c r="G554" i="1"/>
  <c r="H554" i="1"/>
  <c r="I554" i="1"/>
  <c r="J554" i="1"/>
  <c r="K554" i="1"/>
  <c r="L554" i="1"/>
  <c r="M554" i="1"/>
  <c r="N554" i="1"/>
  <c r="D555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I556" i="1"/>
  <c r="J556" i="1"/>
  <c r="K556" i="1"/>
  <c r="L556" i="1"/>
  <c r="M556" i="1"/>
  <c r="N556" i="1"/>
  <c r="D557" i="1"/>
  <c r="E557" i="1"/>
  <c r="F557" i="1"/>
  <c r="G557" i="1"/>
  <c r="H557" i="1"/>
  <c r="I557" i="1"/>
  <c r="J557" i="1"/>
  <c r="K557" i="1"/>
  <c r="L557" i="1"/>
  <c r="M557" i="1"/>
  <c r="N557" i="1"/>
  <c r="D558" i="1"/>
  <c r="C558" i="1"/>
  <c r="E558" i="1"/>
  <c r="F558" i="1"/>
  <c r="G558" i="1"/>
  <c r="H558" i="1"/>
  <c r="I558" i="1"/>
  <c r="J558" i="1"/>
  <c r="K558" i="1"/>
  <c r="L558" i="1"/>
  <c r="M558" i="1"/>
  <c r="N558" i="1"/>
  <c r="D559" i="1"/>
  <c r="E559" i="1"/>
  <c r="F559" i="1"/>
  <c r="G559" i="1"/>
  <c r="H559" i="1"/>
  <c r="I559" i="1"/>
  <c r="J559" i="1"/>
  <c r="K559" i="1"/>
  <c r="L559" i="1"/>
  <c r="M559" i="1"/>
  <c r="N559" i="1"/>
  <c r="D560" i="1"/>
  <c r="E560" i="1"/>
  <c r="F560" i="1"/>
  <c r="G560" i="1"/>
  <c r="H560" i="1"/>
  <c r="I560" i="1"/>
  <c r="J560" i="1"/>
  <c r="K560" i="1"/>
  <c r="L560" i="1"/>
  <c r="M560" i="1"/>
  <c r="N560" i="1"/>
  <c r="D561" i="1"/>
  <c r="E561" i="1"/>
  <c r="F561" i="1"/>
  <c r="G561" i="1"/>
  <c r="H561" i="1"/>
  <c r="I561" i="1"/>
  <c r="J561" i="1"/>
  <c r="K561" i="1"/>
  <c r="L561" i="1"/>
  <c r="M561" i="1"/>
  <c r="N561" i="1"/>
  <c r="D562" i="1"/>
  <c r="C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N563" i="1"/>
  <c r="D564" i="1"/>
  <c r="E564" i="1"/>
  <c r="F564" i="1"/>
  <c r="G564" i="1"/>
  <c r="H564" i="1"/>
  <c r="I564" i="1"/>
  <c r="J564" i="1"/>
  <c r="K564" i="1"/>
  <c r="L564" i="1"/>
  <c r="M564" i="1"/>
  <c r="N564" i="1"/>
  <c r="D565" i="1"/>
  <c r="E565" i="1"/>
  <c r="F565" i="1"/>
  <c r="G565" i="1"/>
  <c r="H565" i="1"/>
  <c r="I565" i="1"/>
  <c r="J565" i="1"/>
  <c r="K565" i="1"/>
  <c r="L565" i="1"/>
  <c r="M565" i="1"/>
  <c r="N565" i="1"/>
  <c r="D566" i="1"/>
  <c r="C566" i="1"/>
  <c r="E566" i="1"/>
  <c r="F566" i="1"/>
  <c r="G566" i="1"/>
  <c r="H566" i="1"/>
  <c r="I566" i="1"/>
  <c r="J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N567" i="1"/>
  <c r="D568" i="1"/>
  <c r="E568" i="1"/>
  <c r="F568" i="1"/>
  <c r="G568" i="1"/>
  <c r="H568" i="1"/>
  <c r="I568" i="1"/>
  <c r="J568" i="1"/>
  <c r="K568" i="1"/>
  <c r="L568" i="1"/>
  <c r="M568" i="1"/>
  <c r="N568" i="1"/>
  <c r="D569" i="1"/>
  <c r="E569" i="1"/>
  <c r="F569" i="1"/>
  <c r="G569" i="1"/>
  <c r="H569" i="1"/>
  <c r="I569" i="1"/>
  <c r="J569" i="1"/>
  <c r="K569" i="1"/>
  <c r="L569" i="1"/>
  <c r="M569" i="1"/>
  <c r="N569" i="1"/>
  <c r="D570" i="1"/>
  <c r="C570" i="1"/>
  <c r="E570" i="1"/>
  <c r="F570" i="1"/>
  <c r="G570" i="1"/>
  <c r="H570" i="1"/>
  <c r="I570" i="1"/>
  <c r="J570" i="1"/>
  <c r="K570" i="1"/>
  <c r="L570" i="1"/>
  <c r="M570" i="1"/>
  <c r="N570" i="1"/>
  <c r="C599" i="1"/>
  <c r="D599" i="1"/>
  <c r="E599" i="1"/>
  <c r="F599" i="1"/>
  <c r="F598" i="1"/>
  <c r="E20" i="8"/>
  <c r="G599" i="1"/>
  <c r="G598" i="1"/>
  <c r="H599" i="1"/>
  <c r="I599" i="1"/>
  <c r="J599" i="1"/>
  <c r="J598" i="1"/>
  <c r="I20" i="8"/>
  <c r="K599" i="1"/>
  <c r="K598" i="1"/>
  <c r="L599" i="1"/>
  <c r="M599" i="1"/>
  <c r="N599" i="1"/>
  <c r="N598" i="1"/>
  <c r="M20" i="8"/>
  <c r="D600" i="1"/>
  <c r="E600" i="1"/>
  <c r="F600" i="1"/>
  <c r="G600" i="1"/>
  <c r="H600" i="1"/>
  <c r="I600" i="1"/>
  <c r="J600" i="1"/>
  <c r="K600" i="1"/>
  <c r="C600" i="1"/>
  <c r="L600" i="1"/>
  <c r="M600" i="1"/>
  <c r="N600" i="1"/>
  <c r="D601" i="1"/>
  <c r="E601" i="1"/>
  <c r="F601" i="1"/>
  <c r="G601" i="1"/>
  <c r="H601" i="1"/>
  <c r="I601" i="1"/>
  <c r="J601" i="1"/>
  <c r="K601" i="1"/>
  <c r="L601" i="1"/>
  <c r="M601" i="1"/>
  <c r="N601" i="1"/>
  <c r="D602" i="1"/>
  <c r="E602" i="1"/>
  <c r="F602" i="1"/>
  <c r="G602" i="1"/>
  <c r="C602" i="1"/>
  <c r="H602" i="1"/>
  <c r="I602" i="1"/>
  <c r="J602" i="1"/>
  <c r="K602" i="1"/>
  <c r="L602" i="1"/>
  <c r="M602" i="1"/>
  <c r="N602" i="1"/>
  <c r="D603" i="1"/>
  <c r="E603" i="1"/>
  <c r="F603" i="1"/>
  <c r="G603" i="1"/>
  <c r="C603" i="1"/>
  <c r="H603" i="1"/>
  <c r="I603" i="1"/>
  <c r="J603" i="1"/>
  <c r="K603" i="1"/>
  <c r="L603" i="1"/>
  <c r="M603" i="1"/>
  <c r="N603" i="1"/>
  <c r="D604" i="1"/>
  <c r="E604" i="1"/>
  <c r="F604" i="1"/>
  <c r="G604" i="1"/>
  <c r="H604" i="1"/>
  <c r="I604" i="1"/>
  <c r="J604" i="1"/>
  <c r="K604" i="1"/>
  <c r="L604" i="1"/>
  <c r="M604" i="1"/>
  <c r="N604" i="1"/>
  <c r="D605" i="1"/>
  <c r="E605" i="1"/>
  <c r="F605" i="1"/>
  <c r="G605" i="1"/>
  <c r="C605" i="1"/>
  <c r="H605" i="1"/>
  <c r="I605" i="1"/>
  <c r="J605" i="1"/>
  <c r="K605" i="1"/>
  <c r="L605" i="1"/>
  <c r="M605" i="1"/>
  <c r="N605" i="1"/>
  <c r="D606" i="1"/>
  <c r="E606" i="1"/>
  <c r="F606" i="1"/>
  <c r="G606" i="1"/>
  <c r="H606" i="1"/>
  <c r="I606" i="1"/>
  <c r="J606" i="1"/>
  <c r="K606" i="1"/>
  <c r="L606" i="1"/>
  <c r="M606" i="1"/>
  <c r="N606" i="1"/>
  <c r="D607" i="1"/>
  <c r="E607" i="1"/>
  <c r="F607" i="1"/>
  <c r="G607" i="1"/>
  <c r="C607" i="1"/>
  <c r="H607" i="1"/>
  <c r="I607" i="1"/>
  <c r="J607" i="1"/>
  <c r="K607" i="1"/>
  <c r="L607" i="1"/>
  <c r="M607" i="1"/>
  <c r="N607" i="1"/>
  <c r="D608" i="1"/>
  <c r="E608" i="1"/>
  <c r="F608" i="1"/>
  <c r="G608" i="1"/>
  <c r="C608" i="1"/>
  <c r="H608" i="1"/>
  <c r="I608" i="1"/>
  <c r="J608" i="1"/>
  <c r="K608" i="1"/>
  <c r="L608" i="1"/>
  <c r="M608" i="1"/>
  <c r="N608" i="1"/>
  <c r="D609" i="1"/>
  <c r="E609" i="1"/>
  <c r="F609" i="1"/>
  <c r="G609" i="1"/>
  <c r="C609" i="1"/>
  <c r="H609" i="1"/>
  <c r="I609" i="1"/>
  <c r="J609" i="1"/>
  <c r="K609" i="1"/>
  <c r="L609" i="1"/>
  <c r="M609" i="1"/>
  <c r="N609" i="1"/>
  <c r="D610" i="1"/>
  <c r="E610" i="1"/>
  <c r="F610" i="1"/>
  <c r="G610" i="1"/>
  <c r="C610" i="1"/>
  <c r="H610" i="1"/>
  <c r="I610" i="1"/>
  <c r="J610" i="1"/>
  <c r="K610" i="1"/>
  <c r="L610" i="1"/>
  <c r="M610" i="1"/>
  <c r="N610" i="1"/>
  <c r="D611" i="1"/>
  <c r="E611" i="1"/>
  <c r="F611" i="1"/>
  <c r="G611" i="1"/>
  <c r="C611" i="1"/>
  <c r="H611" i="1"/>
  <c r="I611" i="1"/>
  <c r="J611" i="1"/>
  <c r="K611" i="1"/>
  <c r="L611" i="1"/>
  <c r="M611" i="1"/>
  <c r="N611" i="1"/>
  <c r="D612" i="1"/>
  <c r="E612" i="1"/>
  <c r="F612" i="1"/>
  <c r="G612" i="1"/>
  <c r="C612" i="1"/>
  <c r="H612" i="1"/>
  <c r="I612" i="1"/>
  <c r="J612" i="1"/>
  <c r="K612" i="1"/>
  <c r="L612" i="1"/>
  <c r="M612" i="1"/>
  <c r="N612" i="1"/>
  <c r="D613" i="1"/>
  <c r="E613" i="1"/>
  <c r="F613" i="1"/>
  <c r="G613" i="1"/>
  <c r="C613" i="1"/>
  <c r="H613" i="1"/>
  <c r="I613" i="1"/>
  <c r="J613" i="1"/>
  <c r="K613" i="1"/>
  <c r="L613" i="1"/>
  <c r="M613" i="1"/>
  <c r="N613" i="1"/>
  <c r="D614" i="1"/>
  <c r="E614" i="1"/>
  <c r="F614" i="1"/>
  <c r="G614" i="1"/>
  <c r="C614" i="1"/>
  <c r="H614" i="1"/>
  <c r="I614" i="1"/>
  <c r="J614" i="1"/>
  <c r="K614" i="1"/>
  <c r="L614" i="1"/>
  <c r="M614" i="1"/>
  <c r="N614" i="1"/>
  <c r="D615" i="1"/>
  <c r="E615" i="1"/>
  <c r="F615" i="1"/>
  <c r="G615" i="1"/>
  <c r="C615" i="1"/>
  <c r="H615" i="1"/>
  <c r="I615" i="1"/>
  <c r="J615" i="1"/>
  <c r="K615" i="1"/>
  <c r="L615" i="1"/>
  <c r="M615" i="1"/>
  <c r="N615" i="1"/>
  <c r="D616" i="1"/>
  <c r="E616" i="1"/>
  <c r="F616" i="1"/>
  <c r="G616" i="1"/>
  <c r="C616" i="1"/>
  <c r="H616" i="1"/>
  <c r="I616" i="1"/>
  <c r="J616" i="1"/>
  <c r="K616" i="1"/>
  <c r="L616" i="1"/>
  <c r="M616" i="1"/>
  <c r="N616" i="1"/>
  <c r="D617" i="1"/>
  <c r="E617" i="1"/>
  <c r="F617" i="1"/>
  <c r="G617" i="1"/>
  <c r="C617" i="1"/>
  <c r="H617" i="1"/>
  <c r="I617" i="1"/>
  <c r="J617" i="1"/>
  <c r="K617" i="1"/>
  <c r="L617" i="1"/>
  <c r="M617" i="1"/>
  <c r="N617" i="1"/>
  <c r="D618" i="1"/>
  <c r="E618" i="1"/>
  <c r="F618" i="1"/>
  <c r="G618" i="1"/>
  <c r="H618" i="1"/>
  <c r="I618" i="1"/>
  <c r="J618" i="1"/>
  <c r="K618" i="1"/>
  <c r="L618" i="1"/>
  <c r="M618" i="1"/>
  <c r="N618" i="1"/>
  <c r="D619" i="1"/>
  <c r="E619" i="1"/>
  <c r="F619" i="1"/>
  <c r="G619" i="1"/>
  <c r="C619" i="1"/>
  <c r="H619" i="1"/>
  <c r="I619" i="1"/>
  <c r="J619" i="1"/>
  <c r="K619" i="1"/>
  <c r="L619" i="1"/>
  <c r="M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C621" i="1"/>
  <c r="H621" i="1"/>
  <c r="I621" i="1"/>
  <c r="J621" i="1"/>
  <c r="K621" i="1"/>
  <c r="L621" i="1"/>
  <c r="M621" i="1"/>
  <c r="N621" i="1"/>
  <c r="D622" i="1"/>
  <c r="E622" i="1"/>
  <c r="F622" i="1"/>
  <c r="G622" i="1"/>
  <c r="C622" i="1"/>
  <c r="H622" i="1"/>
  <c r="I622" i="1"/>
  <c r="J622" i="1"/>
  <c r="K622" i="1"/>
  <c r="L622" i="1"/>
  <c r="M622" i="1"/>
  <c r="N622" i="1"/>
  <c r="D623" i="1"/>
  <c r="E623" i="1"/>
  <c r="F623" i="1"/>
  <c r="G623" i="1"/>
  <c r="C623" i="1"/>
  <c r="H623" i="1"/>
  <c r="I623" i="1"/>
  <c r="J623" i="1"/>
  <c r="K623" i="1"/>
  <c r="L623" i="1"/>
  <c r="M623" i="1"/>
  <c r="N623" i="1"/>
  <c r="D624" i="1"/>
  <c r="E624" i="1"/>
  <c r="F624" i="1"/>
  <c r="G624" i="1"/>
  <c r="C624" i="1"/>
  <c r="H624" i="1"/>
  <c r="I624" i="1"/>
  <c r="J624" i="1"/>
  <c r="K624" i="1"/>
  <c r="L624" i="1"/>
  <c r="M624" i="1"/>
  <c r="N624" i="1"/>
  <c r="D625" i="1"/>
  <c r="E625" i="1"/>
  <c r="F625" i="1"/>
  <c r="G625" i="1"/>
  <c r="C625" i="1"/>
  <c r="H625" i="1"/>
  <c r="I625" i="1"/>
  <c r="J625" i="1"/>
  <c r="K625" i="1"/>
  <c r="L625" i="1"/>
  <c r="M625" i="1"/>
  <c r="N625" i="1"/>
  <c r="D626" i="1"/>
  <c r="E626" i="1"/>
  <c r="F626" i="1"/>
  <c r="G626" i="1"/>
  <c r="C626" i="1"/>
  <c r="H626" i="1"/>
  <c r="I626" i="1"/>
  <c r="J626" i="1"/>
  <c r="K626" i="1"/>
  <c r="L626" i="1"/>
  <c r="M626" i="1"/>
  <c r="N626" i="1"/>
  <c r="D627" i="1"/>
  <c r="E627" i="1"/>
  <c r="F627" i="1"/>
  <c r="G627" i="1"/>
  <c r="C627" i="1"/>
  <c r="H627" i="1"/>
  <c r="I627" i="1"/>
  <c r="J627" i="1"/>
  <c r="K627" i="1"/>
  <c r="L627" i="1"/>
  <c r="M627" i="1"/>
  <c r="N627" i="1"/>
  <c r="D628" i="1"/>
  <c r="E628" i="1"/>
  <c r="F628" i="1"/>
  <c r="G628" i="1"/>
  <c r="H628" i="1"/>
  <c r="I628" i="1"/>
  <c r="J628" i="1"/>
  <c r="K628" i="1"/>
  <c r="C628" i="1"/>
  <c r="L628" i="1"/>
  <c r="M628" i="1"/>
  <c r="N628" i="1"/>
  <c r="D629" i="1"/>
  <c r="E629" i="1"/>
  <c r="F629" i="1"/>
  <c r="G629" i="1"/>
  <c r="C629" i="1"/>
  <c r="H629" i="1"/>
  <c r="I629" i="1"/>
  <c r="J629" i="1"/>
  <c r="K629" i="1"/>
  <c r="L629" i="1"/>
  <c r="M629" i="1"/>
  <c r="N629" i="1"/>
  <c r="D630" i="1"/>
  <c r="E630" i="1"/>
  <c r="F630" i="1"/>
  <c r="G630" i="1"/>
  <c r="C630" i="1"/>
  <c r="H630" i="1"/>
  <c r="I630" i="1"/>
  <c r="J630" i="1"/>
  <c r="K630" i="1"/>
  <c r="L630" i="1"/>
  <c r="M630" i="1"/>
  <c r="N630" i="1"/>
  <c r="D631" i="1"/>
  <c r="E631" i="1"/>
  <c r="F631" i="1"/>
  <c r="G631" i="1"/>
  <c r="C631" i="1"/>
  <c r="H631" i="1"/>
  <c r="I631" i="1"/>
  <c r="J631" i="1"/>
  <c r="K631" i="1"/>
  <c r="L631" i="1"/>
  <c r="M631" i="1"/>
  <c r="N631" i="1"/>
  <c r="D632" i="1"/>
  <c r="E632" i="1"/>
  <c r="F632" i="1"/>
  <c r="G632" i="1"/>
  <c r="C632" i="1"/>
  <c r="H632" i="1"/>
  <c r="I632" i="1"/>
  <c r="J632" i="1"/>
  <c r="K632" i="1"/>
  <c r="L632" i="1"/>
  <c r="M632" i="1"/>
  <c r="N632" i="1"/>
  <c r="D633" i="1"/>
  <c r="E633" i="1"/>
  <c r="F633" i="1"/>
  <c r="G633" i="1"/>
  <c r="C633" i="1"/>
  <c r="H633" i="1"/>
  <c r="I633" i="1"/>
  <c r="J633" i="1"/>
  <c r="K633" i="1"/>
  <c r="L633" i="1"/>
  <c r="M633" i="1"/>
  <c r="N633" i="1"/>
  <c r="D634" i="1"/>
  <c r="E634" i="1"/>
  <c r="F634" i="1"/>
  <c r="G634" i="1"/>
  <c r="C634" i="1"/>
  <c r="H634" i="1"/>
  <c r="I634" i="1"/>
  <c r="J634" i="1"/>
  <c r="K634" i="1"/>
  <c r="L634" i="1"/>
  <c r="M634" i="1"/>
  <c r="N634" i="1"/>
  <c r="D635" i="1"/>
  <c r="E635" i="1"/>
  <c r="F635" i="1"/>
  <c r="G635" i="1"/>
  <c r="C635" i="1"/>
  <c r="H635" i="1"/>
  <c r="I635" i="1"/>
  <c r="J635" i="1"/>
  <c r="K635" i="1"/>
  <c r="L635" i="1"/>
  <c r="M635" i="1"/>
  <c r="N635" i="1"/>
  <c r="D636" i="1"/>
  <c r="E636" i="1"/>
  <c r="F636" i="1"/>
  <c r="G636" i="1"/>
  <c r="C636" i="1"/>
  <c r="H636" i="1"/>
  <c r="I636" i="1"/>
  <c r="J636" i="1"/>
  <c r="K636" i="1"/>
  <c r="L636" i="1"/>
  <c r="M636" i="1"/>
  <c r="N636" i="1"/>
  <c r="D665" i="1"/>
  <c r="D664" i="1"/>
  <c r="E665" i="1"/>
  <c r="E664" i="1"/>
  <c r="F665" i="1"/>
  <c r="F664" i="1"/>
  <c r="G665" i="1"/>
  <c r="G664" i="1"/>
  <c r="F23" i="8"/>
  <c r="H665" i="1"/>
  <c r="H664" i="1"/>
  <c r="I665" i="1"/>
  <c r="I664" i="1"/>
  <c r="H23" i="8"/>
  <c r="J665" i="1"/>
  <c r="J664" i="1"/>
  <c r="K665" i="1"/>
  <c r="K664" i="1"/>
  <c r="J23" i="8"/>
  <c r="L665" i="1"/>
  <c r="L664" i="1"/>
  <c r="M665" i="1"/>
  <c r="M664" i="1"/>
  <c r="L23" i="8"/>
  <c r="N665" i="1"/>
  <c r="N664" i="1"/>
  <c r="D666" i="1"/>
  <c r="E666" i="1"/>
  <c r="F666" i="1"/>
  <c r="G666" i="1"/>
  <c r="H666" i="1"/>
  <c r="I666" i="1"/>
  <c r="J666" i="1"/>
  <c r="K666" i="1"/>
  <c r="L666" i="1"/>
  <c r="M666" i="1"/>
  <c r="N666" i="1"/>
  <c r="D667" i="1"/>
  <c r="C667" i="1"/>
  <c r="E667" i="1"/>
  <c r="F667" i="1"/>
  <c r="G667" i="1"/>
  <c r="H667" i="1"/>
  <c r="I667" i="1"/>
  <c r="J667" i="1"/>
  <c r="K667" i="1"/>
  <c r="L667" i="1"/>
  <c r="M667" i="1"/>
  <c r="N667" i="1"/>
  <c r="D668" i="1"/>
  <c r="C668" i="1"/>
  <c r="E668" i="1"/>
  <c r="F668" i="1"/>
  <c r="G668" i="1"/>
  <c r="H668" i="1"/>
  <c r="I668" i="1"/>
  <c r="J668" i="1"/>
  <c r="K668" i="1"/>
  <c r="L668" i="1"/>
  <c r="M668" i="1"/>
  <c r="N668" i="1"/>
  <c r="D669" i="1"/>
  <c r="C669" i="1"/>
  <c r="E669" i="1"/>
  <c r="F669" i="1"/>
  <c r="G669" i="1"/>
  <c r="H669" i="1"/>
  <c r="I669" i="1"/>
  <c r="J669" i="1"/>
  <c r="K669" i="1"/>
  <c r="L669" i="1"/>
  <c r="M669" i="1"/>
  <c r="N669" i="1"/>
  <c r="D670" i="1"/>
  <c r="E670" i="1"/>
  <c r="F670" i="1"/>
  <c r="G670" i="1"/>
  <c r="H670" i="1"/>
  <c r="I670" i="1"/>
  <c r="J670" i="1"/>
  <c r="K670" i="1"/>
  <c r="L670" i="1"/>
  <c r="M670" i="1"/>
  <c r="N670" i="1"/>
  <c r="D671" i="1"/>
  <c r="C671" i="1"/>
  <c r="E671" i="1"/>
  <c r="F671" i="1"/>
  <c r="G671" i="1"/>
  <c r="H671" i="1"/>
  <c r="I671" i="1"/>
  <c r="J671" i="1"/>
  <c r="K671" i="1"/>
  <c r="L671" i="1"/>
  <c r="M671" i="1"/>
  <c r="N671" i="1"/>
  <c r="D672" i="1"/>
  <c r="C672" i="1"/>
  <c r="E672" i="1"/>
  <c r="F672" i="1"/>
  <c r="G672" i="1"/>
  <c r="H672" i="1"/>
  <c r="I672" i="1"/>
  <c r="J672" i="1"/>
  <c r="K672" i="1"/>
  <c r="L672" i="1"/>
  <c r="M672" i="1"/>
  <c r="N672" i="1"/>
  <c r="D673" i="1"/>
  <c r="C673" i="1"/>
  <c r="E673" i="1"/>
  <c r="F673" i="1"/>
  <c r="G673" i="1"/>
  <c r="H673" i="1"/>
  <c r="I673" i="1"/>
  <c r="J673" i="1"/>
  <c r="K673" i="1"/>
  <c r="L673" i="1"/>
  <c r="M673" i="1"/>
  <c r="N673" i="1"/>
  <c r="D674" i="1"/>
  <c r="C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N675" i="1"/>
  <c r="D676" i="1"/>
  <c r="C676" i="1"/>
  <c r="E676" i="1"/>
  <c r="F676" i="1"/>
  <c r="G676" i="1"/>
  <c r="H676" i="1"/>
  <c r="I676" i="1"/>
  <c r="J676" i="1"/>
  <c r="K676" i="1"/>
  <c r="L676" i="1"/>
  <c r="M676" i="1"/>
  <c r="N676" i="1"/>
  <c r="D677" i="1"/>
  <c r="C677" i="1"/>
  <c r="E677" i="1"/>
  <c r="F677" i="1"/>
  <c r="G677" i="1"/>
  <c r="H677" i="1"/>
  <c r="I677" i="1"/>
  <c r="J677" i="1"/>
  <c r="K677" i="1"/>
  <c r="L677" i="1"/>
  <c r="M677" i="1"/>
  <c r="N677" i="1"/>
  <c r="D678" i="1"/>
  <c r="C678" i="1"/>
  <c r="E678" i="1"/>
  <c r="F678" i="1"/>
  <c r="G678" i="1"/>
  <c r="H678" i="1"/>
  <c r="I678" i="1"/>
  <c r="J678" i="1"/>
  <c r="K678" i="1"/>
  <c r="L678" i="1"/>
  <c r="M678" i="1"/>
  <c r="N678" i="1"/>
  <c r="D679" i="1"/>
  <c r="C679" i="1"/>
  <c r="E679" i="1"/>
  <c r="F679" i="1"/>
  <c r="G679" i="1"/>
  <c r="H679" i="1"/>
  <c r="I679" i="1"/>
  <c r="J679" i="1"/>
  <c r="K679" i="1"/>
  <c r="L679" i="1"/>
  <c r="M679" i="1"/>
  <c r="N679" i="1"/>
  <c r="D680" i="1"/>
  <c r="C680" i="1"/>
  <c r="E680" i="1"/>
  <c r="F680" i="1"/>
  <c r="G680" i="1"/>
  <c r="H680" i="1"/>
  <c r="I680" i="1"/>
  <c r="J680" i="1"/>
  <c r="K680" i="1"/>
  <c r="L680" i="1"/>
  <c r="M680" i="1"/>
  <c r="N680" i="1"/>
  <c r="D681" i="1"/>
  <c r="C681" i="1"/>
  <c r="E681" i="1"/>
  <c r="F681" i="1"/>
  <c r="G681" i="1"/>
  <c r="H681" i="1"/>
  <c r="I681" i="1"/>
  <c r="J681" i="1"/>
  <c r="K681" i="1"/>
  <c r="L681" i="1"/>
  <c r="M681" i="1"/>
  <c r="N681" i="1"/>
  <c r="D682" i="1"/>
  <c r="C682" i="1"/>
  <c r="E682" i="1"/>
  <c r="F682" i="1"/>
  <c r="G682" i="1"/>
  <c r="H682" i="1"/>
  <c r="I682" i="1"/>
  <c r="J682" i="1"/>
  <c r="K682" i="1"/>
  <c r="L682" i="1"/>
  <c r="M682" i="1"/>
  <c r="N682" i="1"/>
  <c r="D683" i="1"/>
  <c r="C683" i="1"/>
  <c r="E683" i="1"/>
  <c r="F683" i="1"/>
  <c r="G683" i="1"/>
  <c r="H683" i="1"/>
  <c r="I683" i="1"/>
  <c r="J683" i="1"/>
  <c r="K683" i="1"/>
  <c r="L683" i="1"/>
  <c r="M683" i="1"/>
  <c r="N683" i="1"/>
  <c r="D684" i="1"/>
  <c r="C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C686" i="1"/>
  <c r="E686" i="1"/>
  <c r="F686" i="1"/>
  <c r="G686" i="1"/>
  <c r="H686" i="1"/>
  <c r="I686" i="1"/>
  <c r="J686" i="1"/>
  <c r="K686" i="1"/>
  <c r="L686" i="1"/>
  <c r="M686" i="1"/>
  <c r="N686" i="1"/>
  <c r="D687" i="1"/>
  <c r="C687" i="1"/>
  <c r="E687" i="1"/>
  <c r="F687" i="1"/>
  <c r="G687" i="1"/>
  <c r="H687" i="1"/>
  <c r="I687" i="1"/>
  <c r="J687" i="1"/>
  <c r="K687" i="1"/>
  <c r="L687" i="1"/>
  <c r="M687" i="1"/>
  <c r="N687" i="1"/>
  <c r="D688" i="1"/>
  <c r="C688" i="1"/>
  <c r="E688" i="1"/>
  <c r="F688" i="1"/>
  <c r="G688" i="1"/>
  <c r="H688" i="1"/>
  <c r="I688" i="1"/>
  <c r="J688" i="1"/>
  <c r="K688" i="1"/>
  <c r="L688" i="1"/>
  <c r="M688" i="1"/>
  <c r="N688" i="1"/>
  <c r="D689" i="1"/>
  <c r="E689" i="1"/>
  <c r="F689" i="1"/>
  <c r="G689" i="1"/>
  <c r="H689" i="1"/>
  <c r="I689" i="1"/>
  <c r="J689" i="1"/>
  <c r="K689" i="1"/>
  <c r="L689" i="1"/>
  <c r="M689" i="1"/>
  <c r="N689" i="1"/>
  <c r="D690" i="1"/>
  <c r="C690" i="1"/>
  <c r="E690" i="1"/>
  <c r="F690" i="1"/>
  <c r="G690" i="1"/>
  <c r="H690" i="1"/>
  <c r="I690" i="1"/>
  <c r="J690" i="1"/>
  <c r="K690" i="1"/>
  <c r="L690" i="1"/>
  <c r="M690" i="1"/>
  <c r="N690" i="1"/>
  <c r="D691" i="1"/>
  <c r="C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C693" i="1"/>
  <c r="E693" i="1"/>
  <c r="F693" i="1"/>
  <c r="G693" i="1"/>
  <c r="H693" i="1"/>
  <c r="I693" i="1"/>
  <c r="J693" i="1"/>
  <c r="K693" i="1"/>
  <c r="L693" i="1"/>
  <c r="M693" i="1"/>
  <c r="N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N696" i="1"/>
  <c r="D697" i="1"/>
  <c r="C697" i="1"/>
  <c r="E697" i="1"/>
  <c r="F697" i="1"/>
  <c r="G697" i="1"/>
  <c r="H697" i="1"/>
  <c r="I697" i="1"/>
  <c r="J697" i="1"/>
  <c r="K697" i="1"/>
  <c r="L697" i="1"/>
  <c r="M697" i="1"/>
  <c r="N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C700" i="1"/>
  <c r="E700" i="1"/>
  <c r="F700" i="1"/>
  <c r="G700" i="1"/>
  <c r="H700" i="1"/>
  <c r="I700" i="1"/>
  <c r="J700" i="1"/>
  <c r="K700" i="1"/>
  <c r="L700" i="1"/>
  <c r="M700" i="1"/>
  <c r="N700" i="1"/>
  <c r="D701" i="1"/>
  <c r="C701" i="1"/>
  <c r="E701" i="1"/>
  <c r="F701" i="1"/>
  <c r="G701" i="1"/>
  <c r="H701" i="1"/>
  <c r="I701" i="1"/>
  <c r="J701" i="1"/>
  <c r="K701" i="1"/>
  <c r="L701" i="1"/>
  <c r="M701" i="1"/>
  <c r="N701" i="1"/>
  <c r="D702" i="1"/>
  <c r="C702" i="1"/>
  <c r="E702" i="1"/>
  <c r="F702" i="1"/>
  <c r="G702" i="1"/>
  <c r="H702" i="1"/>
  <c r="I702" i="1"/>
  <c r="J702" i="1"/>
  <c r="K702" i="1"/>
  <c r="L702" i="1"/>
  <c r="M702" i="1"/>
  <c r="N702" i="1"/>
  <c r="D731" i="1"/>
  <c r="C731" i="1"/>
  <c r="E731" i="1"/>
  <c r="F731" i="1"/>
  <c r="F730" i="1"/>
  <c r="E24" i="8"/>
  <c r="G731" i="1"/>
  <c r="G730" i="1"/>
  <c r="H731" i="1"/>
  <c r="H730" i="1"/>
  <c r="G24" i="8"/>
  <c r="I731" i="1"/>
  <c r="I730" i="1"/>
  <c r="J731" i="1"/>
  <c r="J730" i="1"/>
  <c r="I24" i="8"/>
  <c r="K731" i="1"/>
  <c r="K730" i="1"/>
  <c r="L731" i="1"/>
  <c r="L730" i="1"/>
  <c r="K24" i="8"/>
  <c r="M731" i="1"/>
  <c r="M730" i="1"/>
  <c r="N731" i="1"/>
  <c r="N730" i="1"/>
  <c r="M24" i="8"/>
  <c r="D732" i="1"/>
  <c r="C732" i="1"/>
  <c r="E732" i="1"/>
  <c r="F732" i="1"/>
  <c r="G732" i="1"/>
  <c r="H732" i="1"/>
  <c r="I732" i="1"/>
  <c r="J732" i="1"/>
  <c r="K732" i="1"/>
  <c r="L732" i="1"/>
  <c r="M732" i="1"/>
  <c r="N732" i="1"/>
  <c r="D733" i="1"/>
  <c r="C733" i="1"/>
  <c r="E733" i="1"/>
  <c r="F733" i="1"/>
  <c r="G733" i="1"/>
  <c r="H733" i="1"/>
  <c r="I733" i="1"/>
  <c r="J733" i="1"/>
  <c r="K733" i="1"/>
  <c r="L733" i="1"/>
  <c r="M733" i="1"/>
  <c r="N733" i="1"/>
  <c r="D734" i="1"/>
  <c r="C734" i="1"/>
  <c r="E734" i="1"/>
  <c r="F734" i="1"/>
  <c r="G734" i="1"/>
  <c r="H734" i="1"/>
  <c r="I734" i="1"/>
  <c r="J734" i="1"/>
  <c r="K734" i="1"/>
  <c r="L734" i="1"/>
  <c r="M734" i="1"/>
  <c r="N734" i="1"/>
  <c r="D735" i="1"/>
  <c r="C735" i="1"/>
  <c r="E735" i="1"/>
  <c r="F735" i="1"/>
  <c r="G735" i="1"/>
  <c r="H735" i="1"/>
  <c r="I735" i="1"/>
  <c r="J735" i="1"/>
  <c r="K735" i="1"/>
  <c r="L735" i="1"/>
  <c r="M735" i="1"/>
  <c r="N735" i="1"/>
  <c r="D736" i="1"/>
  <c r="C736" i="1"/>
  <c r="E736" i="1"/>
  <c r="F736" i="1"/>
  <c r="G736" i="1"/>
  <c r="H736" i="1"/>
  <c r="I736" i="1"/>
  <c r="J736" i="1"/>
  <c r="K736" i="1"/>
  <c r="L736" i="1"/>
  <c r="M736" i="1"/>
  <c r="N736" i="1"/>
  <c r="D737" i="1"/>
  <c r="C737" i="1"/>
  <c r="E737" i="1"/>
  <c r="F737" i="1"/>
  <c r="G737" i="1"/>
  <c r="H737" i="1"/>
  <c r="I737" i="1"/>
  <c r="J737" i="1"/>
  <c r="K737" i="1"/>
  <c r="L737" i="1"/>
  <c r="M737" i="1"/>
  <c r="N737" i="1"/>
  <c r="D738" i="1"/>
  <c r="C738" i="1"/>
  <c r="E738" i="1"/>
  <c r="F738" i="1"/>
  <c r="G738" i="1"/>
  <c r="H738" i="1"/>
  <c r="I738" i="1"/>
  <c r="J738" i="1"/>
  <c r="K738" i="1"/>
  <c r="L738" i="1"/>
  <c r="M738" i="1"/>
  <c r="N738" i="1"/>
  <c r="D739" i="1"/>
  <c r="C739" i="1"/>
  <c r="E739" i="1"/>
  <c r="F739" i="1"/>
  <c r="G739" i="1"/>
  <c r="H739" i="1"/>
  <c r="I739" i="1"/>
  <c r="J739" i="1"/>
  <c r="K739" i="1"/>
  <c r="L739" i="1"/>
  <c r="M739" i="1"/>
  <c r="N739" i="1"/>
  <c r="D740" i="1"/>
  <c r="C740" i="1"/>
  <c r="E740" i="1"/>
  <c r="F740" i="1"/>
  <c r="G740" i="1"/>
  <c r="H740" i="1"/>
  <c r="I740" i="1"/>
  <c r="J740" i="1"/>
  <c r="K740" i="1"/>
  <c r="L740" i="1"/>
  <c r="M740" i="1"/>
  <c r="N740" i="1"/>
  <c r="D741" i="1"/>
  <c r="C741" i="1"/>
  <c r="E741" i="1"/>
  <c r="F741" i="1"/>
  <c r="G741" i="1"/>
  <c r="H741" i="1"/>
  <c r="I741" i="1"/>
  <c r="J741" i="1"/>
  <c r="K741" i="1"/>
  <c r="L741" i="1"/>
  <c r="M741" i="1"/>
  <c r="N741" i="1"/>
  <c r="D742" i="1"/>
  <c r="C742" i="1"/>
  <c r="E742" i="1"/>
  <c r="F742" i="1"/>
  <c r="G742" i="1"/>
  <c r="H742" i="1"/>
  <c r="I742" i="1"/>
  <c r="J742" i="1"/>
  <c r="K742" i="1"/>
  <c r="L742" i="1"/>
  <c r="M742" i="1"/>
  <c r="N742" i="1"/>
  <c r="D743" i="1"/>
  <c r="C743" i="1"/>
  <c r="E743" i="1"/>
  <c r="F743" i="1"/>
  <c r="G743" i="1"/>
  <c r="H743" i="1"/>
  <c r="I743" i="1"/>
  <c r="J743" i="1"/>
  <c r="K743" i="1"/>
  <c r="L743" i="1"/>
  <c r="M743" i="1"/>
  <c r="N743" i="1"/>
  <c r="D744" i="1"/>
  <c r="C744" i="1"/>
  <c r="E744" i="1"/>
  <c r="F744" i="1"/>
  <c r="G744" i="1"/>
  <c r="H744" i="1"/>
  <c r="I744" i="1"/>
  <c r="J744" i="1"/>
  <c r="K744" i="1"/>
  <c r="L744" i="1"/>
  <c r="M744" i="1"/>
  <c r="N744" i="1"/>
  <c r="D745" i="1"/>
  <c r="C745" i="1"/>
  <c r="E745" i="1"/>
  <c r="F745" i="1"/>
  <c r="G745" i="1"/>
  <c r="H745" i="1"/>
  <c r="I745" i="1"/>
  <c r="J745" i="1"/>
  <c r="K745" i="1"/>
  <c r="L745" i="1"/>
  <c r="M745" i="1"/>
  <c r="N745" i="1"/>
  <c r="D746" i="1"/>
  <c r="C746" i="1"/>
  <c r="E746" i="1"/>
  <c r="F746" i="1"/>
  <c r="G746" i="1"/>
  <c r="H746" i="1"/>
  <c r="I746" i="1"/>
  <c r="J746" i="1"/>
  <c r="K746" i="1"/>
  <c r="L746" i="1"/>
  <c r="M746" i="1"/>
  <c r="N746" i="1"/>
  <c r="D747" i="1"/>
  <c r="C747" i="1"/>
  <c r="E747" i="1"/>
  <c r="F747" i="1"/>
  <c r="G747" i="1"/>
  <c r="H747" i="1"/>
  <c r="I747" i="1"/>
  <c r="J747" i="1"/>
  <c r="K747" i="1"/>
  <c r="L747" i="1"/>
  <c r="M747" i="1"/>
  <c r="N747" i="1"/>
  <c r="D748" i="1"/>
  <c r="C748" i="1"/>
  <c r="E748" i="1"/>
  <c r="F748" i="1"/>
  <c r="G748" i="1"/>
  <c r="H748" i="1"/>
  <c r="I748" i="1"/>
  <c r="J748" i="1"/>
  <c r="K748" i="1"/>
  <c r="L748" i="1"/>
  <c r="M748" i="1"/>
  <c r="N748" i="1"/>
  <c r="D749" i="1"/>
  <c r="C749" i="1"/>
  <c r="E749" i="1"/>
  <c r="F749" i="1"/>
  <c r="G749" i="1"/>
  <c r="H749" i="1"/>
  <c r="I749" i="1"/>
  <c r="J749" i="1"/>
  <c r="K749" i="1"/>
  <c r="L749" i="1"/>
  <c r="M749" i="1"/>
  <c r="N749" i="1"/>
  <c r="D750" i="1"/>
  <c r="C750" i="1"/>
  <c r="E750" i="1"/>
  <c r="F750" i="1"/>
  <c r="G750" i="1"/>
  <c r="H750" i="1"/>
  <c r="I750" i="1"/>
  <c r="J750" i="1"/>
  <c r="K750" i="1"/>
  <c r="L750" i="1"/>
  <c r="M750" i="1"/>
  <c r="N750" i="1"/>
  <c r="D751" i="1"/>
  <c r="C751" i="1"/>
  <c r="E751" i="1"/>
  <c r="F751" i="1"/>
  <c r="G751" i="1"/>
  <c r="H751" i="1"/>
  <c r="I751" i="1"/>
  <c r="J751" i="1"/>
  <c r="K751" i="1"/>
  <c r="L751" i="1"/>
  <c r="M751" i="1"/>
  <c r="N751" i="1"/>
  <c r="D752" i="1"/>
  <c r="C752" i="1"/>
  <c r="E752" i="1"/>
  <c r="F752" i="1"/>
  <c r="G752" i="1"/>
  <c r="H752" i="1"/>
  <c r="I752" i="1"/>
  <c r="J752" i="1"/>
  <c r="K752" i="1"/>
  <c r="L752" i="1"/>
  <c r="M752" i="1"/>
  <c r="N752" i="1"/>
  <c r="D753" i="1"/>
  <c r="C753" i="1"/>
  <c r="E753" i="1"/>
  <c r="F753" i="1"/>
  <c r="G753" i="1"/>
  <c r="H753" i="1"/>
  <c r="I753" i="1"/>
  <c r="J753" i="1"/>
  <c r="K753" i="1"/>
  <c r="L753" i="1"/>
  <c r="M753" i="1"/>
  <c r="N753" i="1"/>
  <c r="D754" i="1"/>
  <c r="C754" i="1"/>
  <c r="E754" i="1"/>
  <c r="F754" i="1"/>
  <c r="G754" i="1"/>
  <c r="H754" i="1"/>
  <c r="I754" i="1"/>
  <c r="J754" i="1"/>
  <c r="K754" i="1"/>
  <c r="L754" i="1"/>
  <c r="M754" i="1"/>
  <c r="N754" i="1"/>
  <c r="D755" i="1"/>
  <c r="C755" i="1"/>
  <c r="E755" i="1"/>
  <c r="F755" i="1"/>
  <c r="G755" i="1"/>
  <c r="H755" i="1"/>
  <c r="I755" i="1"/>
  <c r="J755" i="1"/>
  <c r="K755" i="1"/>
  <c r="L755" i="1"/>
  <c r="M755" i="1"/>
  <c r="N755" i="1"/>
  <c r="D756" i="1"/>
  <c r="C756" i="1"/>
  <c r="E756" i="1"/>
  <c r="F756" i="1"/>
  <c r="G756" i="1"/>
  <c r="H756" i="1"/>
  <c r="I756" i="1"/>
  <c r="J756" i="1"/>
  <c r="K756" i="1"/>
  <c r="L756" i="1"/>
  <c r="M756" i="1"/>
  <c r="N756" i="1"/>
  <c r="D757" i="1"/>
  <c r="C757" i="1"/>
  <c r="E757" i="1"/>
  <c r="F757" i="1"/>
  <c r="G757" i="1"/>
  <c r="H757" i="1"/>
  <c r="I757" i="1"/>
  <c r="J757" i="1"/>
  <c r="K757" i="1"/>
  <c r="L757" i="1"/>
  <c r="M757" i="1"/>
  <c r="N757" i="1"/>
  <c r="D758" i="1"/>
  <c r="C758" i="1"/>
  <c r="E758" i="1"/>
  <c r="F758" i="1"/>
  <c r="G758" i="1"/>
  <c r="H758" i="1"/>
  <c r="I758" i="1"/>
  <c r="J758" i="1"/>
  <c r="K758" i="1"/>
  <c r="L758" i="1"/>
  <c r="M758" i="1"/>
  <c r="N758" i="1"/>
  <c r="D759" i="1"/>
  <c r="C759" i="1"/>
  <c r="E759" i="1"/>
  <c r="F759" i="1"/>
  <c r="G759" i="1"/>
  <c r="H759" i="1"/>
  <c r="I759" i="1"/>
  <c r="J759" i="1"/>
  <c r="K759" i="1"/>
  <c r="L759" i="1"/>
  <c r="M759" i="1"/>
  <c r="N759" i="1"/>
  <c r="D760" i="1"/>
  <c r="C760" i="1"/>
  <c r="E760" i="1"/>
  <c r="F760" i="1"/>
  <c r="G760" i="1"/>
  <c r="H760" i="1"/>
  <c r="I760" i="1"/>
  <c r="J760" i="1"/>
  <c r="K760" i="1"/>
  <c r="L760" i="1"/>
  <c r="M760" i="1"/>
  <c r="N760" i="1"/>
  <c r="D761" i="1"/>
  <c r="C761" i="1"/>
  <c r="E761" i="1"/>
  <c r="F761" i="1"/>
  <c r="G761" i="1"/>
  <c r="H761" i="1"/>
  <c r="I761" i="1"/>
  <c r="J761" i="1"/>
  <c r="K761" i="1"/>
  <c r="L761" i="1"/>
  <c r="M761" i="1"/>
  <c r="N761" i="1"/>
  <c r="D762" i="1"/>
  <c r="E762" i="1"/>
  <c r="C762" i="1"/>
  <c r="F762" i="1"/>
  <c r="G762" i="1"/>
  <c r="H762" i="1"/>
  <c r="I762" i="1"/>
  <c r="J762" i="1"/>
  <c r="K762" i="1"/>
  <c r="L762" i="1"/>
  <c r="M762" i="1"/>
  <c r="N762" i="1"/>
  <c r="D763" i="1"/>
  <c r="E763" i="1"/>
  <c r="C763" i="1"/>
  <c r="F763" i="1"/>
  <c r="G763" i="1"/>
  <c r="H763" i="1"/>
  <c r="I763" i="1"/>
  <c r="J763" i="1"/>
  <c r="K763" i="1"/>
  <c r="L763" i="1"/>
  <c r="M763" i="1"/>
  <c r="N763" i="1"/>
  <c r="D764" i="1"/>
  <c r="E764" i="1"/>
  <c r="C764" i="1"/>
  <c r="F764" i="1"/>
  <c r="G764" i="1"/>
  <c r="H764" i="1"/>
  <c r="I764" i="1"/>
  <c r="J764" i="1"/>
  <c r="K764" i="1"/>
  <c r="L764" i="1"/>
  <c r="M764" i="1"/>
  <c r="N764" i="1"/>
  <c r="D765" i="1"/>
  <c r="E765" i="1"/>
  <c r="C765" i="1"/>
  <c r="F765" i="1"/>
  <c r="G765" i="1"/>
  <c r="H765" i="1"/>
  <c r="I765" i="1"/>
  <c r="J765" i="1"/>
  <c r="K765" i="1"/>
  <c r="L765" i="1"/>
  <c r="M765" i="1"/>
  <c r="N765" i="1"/>
  <c r="D766" i="1"/>
  <c r="E766" i="1"/>
  <c r="C766" i="1"/>
  <c r="F766" i="1"/>
  <c r="G766" i="1"/>
  <c r="H766" i="1"/>
  <c r="I766" i="1"/>
  <c r="J766" i="1"/>
  <c r="K766" i="1"/>
  <c r="L766" i="1"/>
  <c r="M766" i="1"/>
  <c r="N766" i="1"/>
  <c r="D767" i="1"/>
  <c r="E767" i="1"/>
  <c r="C767" i="1"/>
  <c r="F767" i="1"/>
  <c r="G767" i="1"/>
  <c r="H767" i="1"/>
  <c r="I767" i="1"/>
  <c r="J767" i="1"/>
  <c r="K767" i="1"/>
  <c r="L767" i="1"/>
  <c r="M767" i="1"/>
  <c r="N767" i="1"/>
  <c r="D768" i="1"/>
  <c r="E768" i="1"/>
  <c r="C768" i="1"/>
  <c r="F768" i="1"/>
  <c r="G768" i="1"/>
  <c r="H768" i="1"/>
  <c r="I768" i="1"/>
  <c r="J768" i="1"/>
  <c r="K768" i="1"/>
  <c r="L768" i="1"/>
  <c r="M768" i="1"/>
  <c r="N768" i="1"/>
  <c r="D796" i="1"/>
  <c r="C796" i="1"/>
  <c r="E796" i="1"/>
  <c r="E795" i="1"/>
  <c r="F796" i="1"/>
  <c r="F795" i="1"/>
  <c r="G796" i="1"/>
  <c r="G795" i="1"/>
  <c r="H796" i="1"/>
  <c r="H795" i="1"/>
  <c r="G25" i="8"/>
  <c r="I796" i="1"/>
  <c r="I795" i="1"/>
  <c r="H25" i="8"/>
  <c r="J796" i="1"/>
  <c r="J795" i="1"/>
  <c r="I25" i="8"/>
  <c r="K796" i="1"/>
  <c r="K795" i="1"/>
  <c r="J25" i="8"/>
  <c r="L796" i="1"/>
  <c r="L795" i="1"/>
  <c r="K25" i="8"/>
  <c r="M796" i="1"/>
  <c r="M795" i="1"/>
  <c r="L25" i="8"/>
  <c r="N796" i="1"/>
  <c r="D797" i="1"/>
  <c r="C797" i="1"/>
  <c r="E797" i="1"/>
  <c r="F797" i="1"/>
  <c r="G797" i="1"/>
  <c r="H797" i="1"/>
  <c r="I797" i="1"/>
  <c r="J797" i="1"/>
  <c r="K797" i="1"/>
  <c r="L797" i="1"/>
  <c r="M797" i="1"/>
  <c r="N797" i="1"/>
  <c r="D798" i="1"/>
  <c r="C798" i="1"/>
  <c r="E798" i="1"/>
  <c r="F798" i="1"/>
  <c r="G798" i="1"/>
  <c r="H798" i="1"/>
  <c r="I798" i="1"/>
  <c r="J798" i="1"/>
  <c r="K798" i="1"/>
  <c r="L798" i="1"/>
  <c r="M798" i="1"/>
  <c r="N798" i="1"/>
  <c r="D799" i="1"/>
  <c r="C799" i="1"/>
  <c r="E799" i="1"/>
  <c r="F799" i="1"/>
  <c r="G799" i="1"/>
  <c r="H799" i="1"/>
  <c r="I799" i="1"/>
  <c r="J799" i="1"/>
  <c r="K799" i="1"/>
  <c r="L799" i="1"/>
  <c r="M799" i="1"/>
  <c r="N799" i="1"/>
  <c r="D800" i="1"/>
  <c r="C800" i="1"/>
  <c r="E800" i="1"/>
  <c r="F800" i="1"/>
  <c r="G800" i="1"/>
  <c r="H800" i="1"/>
  <c r="I800" i="1"/>
  <c r="J800" i="1"/>
  <c r="K800" i="1"/>
  <c r="L800" i="1"/>
  <c r="M800" i="1"/>
  <c r="N800" i="1"/>
  <c r="D801" i="1"/>
  <c r="E801" i="1"/>
  <c r="C801" i="1"/>
  <c r="F801" i="1"/>
  <c r="G801" i="1"/>
  <c r="H801" i="1"/>
  <c r="I801" i="1"/>
  <c r="J801" i="1"/>
  <c r="K801" i="1"/>
  <c r="L801" i="1"/>
  <c r="M801" i="1"/>
  <c r="N801" i="1"/>
  <c r="D802" i="1"/>
  <c r="E802" i="1"/>
  <c r="C802" i="1"/>
  <c r="F802" i="1"/>
  <c r="G802" i="1"/>
  <c r="H802" i="1"/>
  <c r="I802" i="1"/>
  <c r="J802" i="1"/>
  <c r="K802" i="1"/>
  <c r="L802" i="1"/>
  <c r="M802" i="1"/>
  <c r="N802" i="1"/>
  <c r="D803" i="1"/>
  <c r="E803" i="1"/>
  <c r="F803" i="1"/>
  <c r="C803" i="1"/>
  <c r="G803" i="1"/>
  <c r="H803" i="1"/>
  <c r="I803" i="1"/>
  <c r="J803" i="1"/>
  <c r="K803" i="1"/>
  <c r="L803" i="1"/>
  <c r="M803" i="1"/>
  <c r="N803" i="1"/>
  <c r="D804" i="1"/>
  <c r="E804" i="1"/>
  <c r="F804" i="1"/>
  <c r="C804" i="1"/>
  <c r="G804" i="1"/>
  <c r="H804" i="1"/>
  <c r="I804" i="1"/>
  <c r="J804" i="1"/>
  <c r="K804" i="1"/>
  <c r="L804" i="1"/>
  <c r="M804" i="1"/>
  <c r="N804" i="1"/>
  <c r="D805" i="1"/>
  <c r="E805" i="1"/>
  <c r="F805" i="1"/>
  <c r="C805" i="1"/>
  <c r="G805" i="1"/>
  <c r="H805" i="1"/>
  <c r="I805" i="1"/>
  <c r="J805" i="1"/>
  <c r="K805" i="1"/>
  <c r="L805" i="1"/>
  <c r="M805" i="1"/>
  <c r="N805" i="1"/>
  <c r="D806" i="1"/>
  <c r="E806" i="1"/>
  <c r="F806" i="1"/>
  <c r="C806" i="1"/>
  <c r="G806" i="1"/>
  <c r="H806" i="1"/>
  <c r="I806" i="1"/>
  <c r="J806" i="1"/>
  <c r="K806" i="1"/>
  <c r="L806" i="1"/>
  <c r="M806" i="1"/>
  <c r="N806" i="1"/>
  <c r="D807" i="1"/>
  <c r="E807" i="1"/>
  <c r="F807" i="1"/>
  <c r="C807" i="1"/>
  <c r="G807" i="1"/>
  <c r="H807" i="1"/>
  <c r="I807" i="1"/>
  <c r="J807" i="1"/>
  <c r="K807" i="1"/>
  <c r="L807" i="1"/>
  <c r="M807" i="1"/>
  <c r="N807" i="1"/>
  <c r="D808" i="1"/>
  <c r="E808" i="1"/>
  <c r="F808" i="1"/>
  <c r="C808" i="1"/>
  <c r="G808" i="1"/>
  <c r="H808" i="1"/>
  <c r="I808" i="1"/>
  <c r="J808" i="1"/>
  <c r="K808" i="1"/>
  <c r="L808" i="1"/>
  <c r="M808" i="1"/>
  <c r="N808" i="1"/>
  <c r="D809" i="1"/>
  <c r="E809" i="1"/>
  <c r="F809" i="1"/>
  <c r="C809" i="1"/>
  <c r="G809" i="1"/>
  <c r="H809" i="1"/>
  <c r="I809" i="1"/>
  <c r="J809" i="1"/>
  <c r="K809" i="1"/>
  <c r="L809" i="1"/>
  <c r="M809" i="1"/>
  <c r="N809" i="1"/>
  <c r="D810" i="1"/>
  <c r="E810" i="1"/>
  <c r="F810" i="1"/>
  <c r="C810" i="1"/>
  <c r="G810" i="1"/>
  <c r="H810" i="1"/>
  <c r="I810" i="1"/>
  <c r="J810" i="1"/>
  <c r="K810" i="1"/>
  <c r="L810" i="1"/>
  <c r="M810" i="1"/>
  <c r="N810" i="1"/>
  <c r="D811" i="1"/>
  <c r="E811" i="1"/>
  <c r="F811" i="1"/>
  <c r="C811" i="1"/>
  <c r="G811" i="1"/>
  <c r="H811" i="1"/>
  <c r="I811" i="1"/>
  <c r="J811" i="1"/>
  <c r="K811" i="1"/>
  <c r="L811" i="1"/>
  <c r="M811" i="1"/>
  <c r="N811" i="1"/>
  <c r="D812" i="1"/>
  <c r="E812" i="1"/>
  <c r="F812" i="1"/>
  <c r="C812" i="1"/>
  <c r="G812" i="1"/>
  <c r="H812" i="1"/>
  <c r="I812" i="1"/>
  <c r="J812" i="1"/>
  <c r="K812" i="1"/>
  <c r="L812" i="1"/>
  <c r="M812" i="1"/>
  <c r="N812" i="1"/>
  <c r="D813" i="1"/>
  <c r="E813" i="1"/>
  <c r="F813" i="1"/>
  <c r="C813" i="1"/>
  <c r="G813" i="1"/>
  <c r="H813" i="1"/>
  <c r="I813" i="1"/>
  <c r="J813" i="1"/>
  <c r="K813" i="1"/>
  <c r="L813" i="1"/>
  <c r="M813" i="1"/>
  <c r="N813" i="1"/>
  <c r="D814" i="1"/>
  <c r="E814" i="1"/>
  <c r="F814" i="1"/>
  <c r="C814" i="1"/>
  <c r="G814" i="1"/>
  <c r="H814" i="1"/>
  <c r="I814" i="1"/>
  <c r="J814" i="1"/>
  <c r="K814" i="1"/>
  <c r="L814" i="1"/>
  <c r="M814" i="1"/>
  <c r="N814" i="1"/>
  <c r="D815" i="1"/>
  <c r="E815" i="1"/>
  <c r="F815" i="1"/>
  <c r="C815" i="1"/>
  <c r="G815" i="1"/>
  <c r="H815" i="1"/>
  <c r="I815" i="1"/>
  <c r="J815" i="1"/>
  <c r="K815" i="1"/>
  <c r="L815" i="1"/>
  <c r="M815" i="1"/>
  <c r="N815" i="1"/>
  <c r="D816" i="1"/>
  <c r="E816" i="1"/>
  <c r="F816" i="1"/>
  <c r="C816" i="1"/>
  <c r="G816" i="1"/>
  <c r="H816" i="1"/>
  <c r="I816" i="1"/>
  <c r="J816" i="1"/>
  <c r="K816" i="1"/>
  <c r="L816" i="1"/>
  <c r="M816" i="1"/>
  <c r="N816" i="1"/>
  <c r="D817" i="1"/>
  <c r="E817" i="1"/>
  <c r="F817" i="1"/>
  <c r="C817" i="1"/>
  <c r="G817" i="1"/>
  <c r="H817" i="1"/>
  <c r="I817" i="1"/>
  <c r="J817" i="1"/>
  <c r="K817" i="1"/>
  <c r="L817" i="1"/>
  <c r="M817" i="1"/>
  <c r="N817" i="1"/>
  <c r="D818" i="1"/>
  <c r="E818" i="1"/>
  <c r="F818" i="1"/>
  <c r="C818" i="1"/>
  <c r="G818" i="1"/>
  <c r="H818" i="1"/>
  <c r="I818" i="1"/>
  <c r="J818" i="1"/>
  <c r="K818" i="1"/>
  <c r="L818" i="1"/>
  <c r="M818" i="1"/>
  <c r="N818" i="1"/>
  <c r="D819" i="1"/>
  <c r="E819" i="1"/>
  <c r="F819" i="1"/>
  <c r="C819" i="1"/>
  <c r="G819" i="1"/>
  <c r="H819" i="1"/>
  <c r="I819" i="1"/>
  <c r="J819" i="1"/>
  <c r="K819" i="1"/>
  <c r="L819" i="1"/>
  <c r="M819" i="1"/>
  <c r="N819" i="1"/>
  <c r="D820" i="1"/>
  <c r="E820" i="1"/>
  <c r="F820" i="1"/>
  <c r="C820" i="1"/>
  <c r="G820" i="1"/>
  <c r="H820" i="1"/>
  <c r="I820" i="1"/>
  <c r="J820" i="1"/>
  <c r="K820" i="1"/>
  <c r="L820" i="1"/>
  <c r="M820" i="1"/>
  <c r="N820" i="1"/>
  <c r="D821" i="1"/>
  <c r="E821" i="1"/>
  <c r="F821" i="1"/>
  <c r="C821" i="1"/>
  <c r="G821" i="1"/>
  <c r="H821" i="1"/>
  <c r="I821" i="1"/>
  <c r="J821" i="1"/>
  <c r="K821" i="1"/>
  <c r="L821" i="1"/>
  <c r="M821" i="1"/>
  <c r="N821" i="1"/>
  <c r="D822" i="1"/>
  <c r="E822" i="1"/>
  <c r="F822" i="1"/>
  <c r="C822" i="1"/>
  <c r="G822" i="1"/>
  <c r="H822" i="1"/>
  <c r="I822" i="1"/>
  <c r="J822" i="1"/>
  <c r="K822" i="1"/>
  <c r="L822" i="1"/>
  <c r="M822" i="1"/>
  <c r="N822" i="1"/>
  <c r="D823" i="1"/>
  <c r="E823" i="1"/>
  <c r="F823" i="1"/>
  <c r="C823" i="1"/>
  <c r="G823" i="1"/>
  <c r="H823" i="1"/>
  <c r="I823" i="1"/>
  <c r="J823" i="1"/>
  <c r="K823" i="1"/>
  <c r="L823" i="1"/>
  <c r="M823" i="1"/>
  <c r="N823" i="1"/>
  <c r="D824" i="1"/>
  <c r="E824" i="1"/>
  <c r="F824" i="1"/>
  <c r="C824" i="1"/>
  <c r="G824" i="1"/>
  <c r="H824" i="1"/>
  <c r="I824" i="1"/>
  <c r="J824" i="1"/>
  <c r="K824" i="1"/>
  <c r="L824" i="1"/>
  <c r="M824" i="1"/>
  <c r="N824" i="1"/>
  <c r="D825" i="1"/>
  <c r="E825" i="1"/>
  <c r="F825" i="1"/>
  <c r="C825" i="1"/>
  <c r="G825" i="1"/>
  <c r="H825" i="1"/>
  <c r="I825" i="1"/>
  <c r="J825" i="1"/>
  <c r="K825" i="1"/>
  <c r="L825" i="1"/>
  <c r="M825" i="1"/>
  <c r="N825" i="1"/>
  <c r="D826" i="1"/>
  <c r="E826" i="1"/>
  <c r="F826" i="1"/>
  <c r="C826" i="1"/>
  <c r="G826" i="1"/>
  <c r="H826" i="1"/>
  <c r="I826" i="1"/>
  <c r="J826" i="1"/>
  <c r="K826" i="1"/>
  <c r="L826" i="1"/>
  <c r="M826" i="1"/>
  <c r="N826" i="1"/>
  <c r="D827" i="1"/>
  <c r="E827" i="1"/>
  <c r="F827" i="1"/>
  <c r="C827" i="1"/>
  <c r="G827" i="1"/>
  <c r="H827" i="1"/>
  <c r="I827" i="1"/>
  <c r="J827" i="1"/>
  <c r="K827" i="1"/>
  <c r="L827" i="1"/>
  <c r="M827" i="1"/>
  <c r="N827" i="1"/>
  <c r="D828" i="1"/>
  <c r="E828" i="1"/>
  <c r="F828" i="1"/>
  <c r="C828" i="1"/>
  <c r="G828" i="1"/>
  <c r="H828" i="1"/>
  <c r="I828" i="1"/>
  <c r="J828" i="1"/>
  <c r="K828" i="1"/>
  <c r="L828" i="1"/>
  <c r="M828" i="1"/>
  <c r="N828" i="1"/>
  <c r="D829" i="1"/>
  <c r="E829" i="1"/>
  <c r="F829" i="1"/>
  <c r="C829" i="1"/>
  <c r="G829" i="1"/>
  <c r="H829" i="1"/>
  <c r="I829" i="1"/>
  <c r="J829" i="1"/>
  <c r="K829" i="1"/>
  <c r="L829" i="1"/>
  <c r="M829" i="1"/>
  <c r="N829" i="1"/>
  <c r="D830" i="1"/>
  <c r="E830" i="1"/>
  <c r="F830" i="1"/>
  <c r="C830" i="1"/>
  <c r="G830" i="1"/>
  <c r="H830" i="1"/>
  <c r="I830" i="1"/>
  <c r="J830" i="1"/>
  <c r="K830" i="1"/>
  <c r="L830" i="1"/>
  <c r="M830" i="1"/>
  <c r="N830" i="1"/>
  <c r="D831" i="1"/>
  <c r="E831" i="1"/>
  <c r="F831" i="1"/>
  <c r="C831" i="1"/>
  <c r="G831" i="1"/>
  <c r="H831" i="1"/>
  <c r="I831" i="1"/>
  <c r="J831" i="1"/>
  <c r="K831" i="1"/>
  <c r="L831" i="1"/>
  <c r="M831" i="1"/>
  <c r="N831" i="1"/>
  <c r="D832" i="1"/>
  <c r="E832" i="1"/>
  <c r="F832" i="1"/>
  <c r="C832" i="1"/>
  <c r="G832" i="1"/>
  <c r="H832" i="1"/>
  <c r="I832" i="1"/>
  <c r="J832" i="1"/>
  <c r="K832" i="1"/>
  <c r="L832" i="1"/>
  <c r="M832" i="1"/>
  <c r="N832" i="1"/>
  <c r="D833" i="1"/>
  <c r="E833" i="1"/>
  <c r="F833" i="1"/>
  <c r="C833" i="1"/>
  <c r="G833" i="1"/>
  <c r="H833" i="1"/>
  <c r="I833" i="1"/>
  <c r="J833" i="1"/>
  <c r="K833" i="1"/>
  <c r="L833" i="1"/>
  <c r="M833" i="1"/>
  <c r="N833" i="1"/>
  <c r="AD224" i="5"/>
  <c r="K204" i="1"/>
  <c r="K203" i="1"/>
  <c r="C137" i="2"/>
  <c r="J203" i="1"/>
  <c r="C136" i="2"/>
  <c r="D136" i="2"/>
  <c r="E136" i="2"/>
  <c r="G203" i="1"/>
  <c r="C230" i="1"/>
  <c r="C229" i="1"/>
  <c r="C227" i="1"/>
  <c r="C225" i="1"/>
  <c r="C223" i="1"/>
  <c r="C217" i="1"/>
  <c r="C216" i="1"/>
  <c r="C212" i="1"/>
  <c r="C210" i="1"/>
  <c r="C209" i="1"/>
  <c r="C205" i="1"/>
  <c r="C213" i="4"/>
  <c r="E203" i="1"/>
  <c r="C241" i="1"/>
  <c r="C249" i="4"/>
  <c r="C234" i="1"/>
  <c r="C233" i="1"/>
  <c r="K199" i="3"/>
  <c r="L199" i="3"/>
  <c r="J204" i="3"/>
  <c r="K204" i="3"/>
  <c r="L204" i="3"/>
  <c r="AG46" i="5"/>
  <c r="C27" i="5"/>
  <c r="C235" i="1"/>
  <c r="J174" i="3"/>
  <c r="K174" i="3"/>
  <c r="L174" i="3"/>
  <c r="J193" i="3"/>
  <c r="K193" i="3"/>
  <c r="L193" i="3"/>
  <c r="C231" i="1"/>
  <c r="C239" i="4"/>
  <c r="I36" i="5"/>
  <c r="J176" i="3"/>
  <c r="K176" i="3"/>
  <c r="L176" i="3"/>
  <c r="J203" i="3"/>
  <c r="B45" i="5"/>
  <c r="P227" i="5"/>
  <c r="P226" i="5"/>
  <c r="J171" i="3"/>
  <c r="K171" i="3"/>
  <c r="L171" i="3"/>
  <c r="B224" i="5"/>
  <c r="B227" i="5"/>
  <c r="AJ224" i="5"/>
  <c r="Y226" i="5"/>
  <c r="M227" i="5"/>
  <c r="I25" i="5"/>
  <c r="C214" i="1"/>
  <c r="C39" i="5"/>
  <c r="C224" i="5"/>
  <c r="J227" i="5"/>
  <c r="G227" i="5"/>
  <c r="G226" i="5"/>
  <c r="J167" i="3"/>
  <c r="D227" i="5"/>
  <c r="D226" i="5"/>
  <c r="N203" i="1"/>
  <c r="C224" i="1"/>
  <c r="J187" i="3"/>
  <c r="R20" i="5"/>
  <c r="C233" i="4"/>
  <c r="C242" i="4"/>
  <c r="C232" i="4"/>
  <c r="J10" i="8"/>
  <c r="I23" i="5"/>
  <c r="J232" i="3"/>
  <c r="J220" i="3"/>
  <c r="R15" i="5"/>
  <c r="J243" i="3"/>
  <c r="K243" i="3"/>
  <c r="L243" i="3"/>
  <c r="AE286" i="5"/>
  <c r="AE285" i="5"/>
  <c r="J219" i="3"/>
  <c r="K219" i="3"/>
  <c r="L219" i="3"/>
  <c r="U12" i="5"/>
  <c r="J226" i="3"/>
  <c r="K226" i="3"/>
  <c r="L226" i="3"/>
  <c r="G231" i="3"/>
  <c r="H231" i="3"/>
  <c r="J231" i="3"/>
  <c r="J255" i="3"/>
  <c r="K255" i="3"/>
  <c r="L255" i="3"/>
  <c r="O35" i="5"/>
  <c r="F35" i="5"/>
  <c r="J228" i="3"/>
  <c r="AC47" i="5"/>
  <c r="J249" i="3"/>
  <c r="K249" i="3"/>
  <c r="L249" i="3"/>
  <c r="Y286" i="5"/>
  <c r="Y285" i="5"/>
  <c r="P286" i="5"/>
  <c r="P285" i="5"/>
  <c r="G286" i="5"/>
  <c r="G285" i="5"/>
  <c r="J227" i="3"/>
  <c r="K227" i="3"/>
  <c r="L227" i="3"/>
  <c r="F18" i="5"/>
  <c r="AH286" i="5"/>
  <c r="AH285" i="5"/>
  <c r="M286" i="5"/>
  <c r="J218" i="3"/>
  <c r="J286" i="5"/>
  <c r="J285" i="5"/>
  <c r="D286" i="5"/>
  <c r="D285" i="5"/>
  <c r="J234" i="3"/>
  <c r="AJ30" i="5"/>
  <c r="K239" i="3"/>
  <c r="L239" i="3"/>
  <c r="G246" i="3"/>
  <c r="I37" i="5"/>
  <c r="J241" i="3"/>
  <c r="J245" i="3"/>
  <c r="N364" i="1"/>
  <c r="J298" i="3"/>
  <c r="K298" i="3"/>
  <c r="L298" i="3"/>
  <c r="AG20" i="5"/>
  <c r="J281" i="3"/>
  <c r="K281" i="3"/>
  <c r="L281" i="3"/>
  <c r="H300" i="3"/>
  <c r="J288" i="3"/>
  <c r="I27" i="5"/>
  <c r="C17" i="5"/>
  <c r="R17" i="5"/>
  <c r="J296" i="3"/>
  <c r="AA25" i="5"/>
  <c r="J286" i="3"/>
  <c r="K286" i="3"/>
  <c r="L286" i="3"/>
  <c r="J344" i="5"/>
  <c r="J343" i="5"/>
  <c r="J289" i="3"/>
  <c r="K289" i="3"/>
  <c r="L289" i="3"/>
  <c r="L28" i="5"/>
  <c r="S344" i="5"/>
  <c r="S343" i="5"/>
  <c r="R11" i="5"/>
  <c r="O11" i="5"/>
  <c r="J272" i="3"/>
  <c r="K272" i="3"/>
  <c r="L272" i="3"/>
  <c r="J270" i="3"/>
  <c r="K270" i="3"/>
  <c r="L270" i="3"/>
  <c r="J276" i="3"/>
  <c r="K276" i="3"/>
  <c r="L276" i="3"/>
  <c r="J291" i="3"/>
  <c r="J279" i="3"/>
  <c r="J283" i="3"/>
  <c r="V344" i="5"/>
  <c r="J273" i="3"/>
  <c r="K273" i="3"/>
  <c r="L273" i="3"/>
  <c r="G271" i="3"/>
  <c r="J271" i="3"/>
  <c r="K271" i="3"/>
  <c r="L271" i="3"/>
  <c r="AH344" i="5"/>
  <c r="J297" i="3"/>
  <c r="AD45" i="5"/>
  <c r="J306" i="3"/>
  <c r="K306" i="3"/>
  <c r="L306" i="3"/>
  <c r="AG341" i="5"/>
  <c r="X341" i="5"/>
  <c r="U341" i="5"/>
  <c r="I336" i="1"/>
  <c r="H335" i="1"/>
  <c r="G335" i="1"/>
  <c r="C349" i="1"/>
  <c r="C361" i="4"/>
  <c r="C339" i="1"/>
  <c r="F337" i="1"/>
  <c r="C350" i="1"/>
  <c r="C362" i="4"/>
  <c r="E335" i="1"/>
  <c r="C369" i="1"/>
  <c r="F341" i="5"/>
  <c r="D338" i="1"/>
  <c r="I335" i="1"/>
  <c r="C215" i="2"/>
  <c r="D215" i="2"/>
  <c r="E215" i="2"/>
  <c r="F335" i="1"/>
  <c r="C212" i="2"/>
  <c r="D212" i="2"/>
  <c r="E212" i="2"/>
  <c r="C338" i="1"/>
  <c r="M271" i="1"/>
  <c r="K271" i="1"/>
  <c r="K269" i="1"/>
  <c r="J13" i="8"/>
  <c r="X283" i="5"/>
  <c r="U283" i="5"/>
  <c r="I270" i="1"/>
  <c r="C283" i="1"/>
  <c r="C277" i="1"/>
  <c r="L283" i="5"/>
  <c r="C274" i="1"/>
  <c r="C275" i="1"/>
  <c r="C303" i="1"/>
  <c r="C294" i="1"/>
  <c r="E272" i="1"/>
  <c r="F283" i="5"/>
  <c r="D272" i="1"/>
  <c r="C302" i="4"/>
  <c r="C270" i="1"/>
  <c r="B10" i="5"/>
  <c r="G402" i="1"/>
  <c r="J343" i="3"/>
  <c r="K343" i="3"/>
  <c r="L343" i="3"/>
  <c r="N415" i="1"/>
  <c r="J336" i="3"/>
  <c r="B20" i="5"/>
  <c r="J333" i="3"/>
  <c r="J330" i="3"/>
  <c r="K330" i="3"/>
  <c r="L330" i="3"/>
  <c r="H409" i="1"/>
  <c r="C18" i="5"/>
  <c r="E410" i="1"/>
  <c r="J331" i="3"/>
  <c r="I18" i="5"/>
  <c r="M401" i="1"/>
  <c r="L403" i="1"/>
  <c r="U401" i="5"/>
  <c r="I401" i="1"/>
  <c r="C413" i="1"/>
  <c r="C422" i="1"/>
  <c r="C438" i="4"/>
  <c r="C410" i="1"/>
  <c r="C406" i="1"/>
  <c r="C425" i="1"/>
  <c r="C402" i="1"/>
  <c r="K331" i="3"/>
  <c r="L331" i="3"/>
  <c r="L400" i="1"/>
  <c r="C257" i="2"/>
  <c r="D257" i="2"/>
  <c r="E257" i="2"/>
  <c r="AE404" i="5"/>
  <c r="AE403" i="5"/>
  <c r="O25" i="5"/>
  <c r="J338" i="3"/>
  <c r="K338" i="3"/>
  <c r="L338" i="3"/>
  <c r="C417" i="1"/>
  <c r="L401" i="5"/>
  <c r="J347" i="3"/>
  <c r="J335" i="3"/>
  <c r="K335" i="3"/>
  <c r="L335" i="3"/>
  <c r="I16" i="5"/>
  <c r="I401" i="5"/>
  <c r="J341" i="3"/>
  <c r="AG401" i="5"/>
  <c r="J337" i="3"/>
  <c r="K337" i="3"/>
  <c r="L337" i="3"/>
  <c r="C407" i="1"/>
  <c r="C423" i="4"/>
  <c r="B15" i="5"/>
  <c r="K328" i="3"/>
  <c r="L328" i="3"/>
  <c r="C404" i="1"/>
  <c r="C420" i="4"/>
  <c r="M47" i="5"/>
  <c r="O401" i="5"/>
  <c r="D404" i="5"/>
  <c r="D403" i="5"/>
  <c r="F401" i="5"/>
  <c r="C405" i="1"/>
  <c r="AA401" i="5"/>
  <c r="R401" i="5"/>
  <c r="J326" i="3"/>
  <c r="B13" i="5"/>
  <c r="H352" i="3"/>
  <c r="K403" i="1"/>
  <c r="K400" i="1"/>
  <c r="B11" i="5"/>
  <c r="G322" i="3"/>
  <c r="J404" i="5"/>
  <c r="C401" i="1"/>
  <c r="C417" i="4"/>
  <c r="J352" i="3"/>
  <c r="J322" i="3"/>
  <c r="G404" i="5"/>
  <c r="G403" i="5"/>
  <c r="AH404" i="5"/>
  <c r="AH403" i="5"/>
  <c r="C36" i="5"/>
  <c r="Y404" i="5"/>
  <c r="Y403" i="5"/>
  <c r="J349" i="3"/>
  <c r="K349" i="3"/>
  <c r="L349" i="3"/>
  <c r="J354" i="3"/>
  <c r="D47" i="5"/>
  <c r="X401" i="5"/>
  <c r="J353" i="3"/>
  <c r="K353" i="3"/>
  <c r="L353" i="3"/>
  <c r="AJ401" i="5"/>
  <c r="C437" i="1"/>
  <c r="J400" i="1"/>
  <c r="C255" i="2"/>
  <c r="D255" i="2"/>
  <c r="E255" i="2"/>
  <c r="J350" i="3"/>
  <c r="G400" i="1"/>
  <c r="C429" i="1"/>
  <c r="C443" i="4"/>
  <c r="I15" i="8"/>
  <c r="C445" i="4"/>
  <c r="J389" i="3"/>
  <c r="AA22" i="5"/>
  <c r="B22" i="5"/>
  <c r="R22" i="5"/>
  <c r="C22" i="5"/>
  <c r="J399" i="3"/>
  <c r="B17" i="5"/>
  <c r="J385" i="3"/>
  <c r="B30" i="5"/>
  <c r="J386" i="3"/>
  <c r="B23" i="5"/>
  <c r="J391" i="3"/>
  <c r="C11" i="5"/>
  <c r="J377" i="3"/>
  <c r="AH47" i="5"/>
  <c r="J387" i="3"/>
  <c r="K388" i="3"/>
  <c r="L388" i="3"/>
  <c r="C34" i="5"/>
  <c r="B34" i="5"/>
  <c r="J390" i="3"/>
  <c r="I35" i="5"/>
  <c r="B35" i="5"/>
  <c r="J375" i="3"/>
  <c r="B19" i="5"/>
  <c r="J400" i="3"/>
  <c r="J396" i="3"/>
  <c r="J376" i="3"/>
  <c r="C15" i="5"/>
  <c r="J383" i="3"/>
  <c r="AG458" i="5"/>
  <c r="M466" i="1"/>
  <c r="L18" i="8"/>
  <c r="L466" i="1"/>
  <c r="C296" i="2"/>
  <c r="K18" i="8"/>
  <c r="J466" i="1"/>
  <c r="C294" i="2"/>
  <c r="C469" i="1"/>
  <c r="I466" i="1"/>
  <c r="H18" i="8"/>
  <c r="C483" i="1"/>
  <c r="C501" i="1"/>
  <c r="C293" i="2"/>
  <c r="D293" i="2"/>
  <c r="E293" i="2"/>
  <c r="C484" i="1"/>
  <c r="C476" i="1"/>
  <c r="C499" i="1"/>
  <c r="H466" i="1"/>
  <c r="C292" i="2"/>
  <c r="C473" i="1"/>
  <c r="C490" i="1"/>
  <c r="C486" i="1"/>
  <c r="C488" i="1"/>
  <c r="C489" i="1"/>
  <c r="C479" i="1"/>
  <c r="C482" i="1"/>
  <c r="C495" i="1"/>
  <c r="C494" i="1"/>
  <c r="C498" i="1"/>
  <c r="C470" i="1"/>
  <c r="F466" i="1"/>
  <c r="E18" i="8"/>
  <c r="C504" i="1"/>
  <c r="C503" i="1"/>
  <c r="C502" i="1"/>
  <c r="C487" i="1"/>
  <c r="C485" i="1"/>
  <c r="E466" i="1"/>
  <c r="C288" i="2"/>
  <c r="D288" i="2"/>
  <c r="E288" i="2"/>
  <c r="I458" i="5"/>
  <c r="C468" i="1"/>
  <c r="C478" i="1"/>
  <c r="C474" i="1"/>
  <c r="C492" i="1"/>
  <c r="C491" i="1"/>
  <c r="C500" i="1"/>
  <c r="C481" i="1"/>
  <c r="C497" i="1"/>
  <c r="C493" i="1"/>
  <c r="C480" i="1"/>
  <c r="C496" i="1"/>
  <c r="F458" i="5"/>
  <c r="D466" i="1"/>
  <c r="C287" i="2"/>
  <c r="D287" i="2"/>
  <c r="E287" i="2"/>
  <c r="C477" i="1"/>
  <c r="AB461" i="5"/>
  <c r="AB460" i="5"/>
  <c r="J384" i="3"/>
  <c r="K410" i="3"/>
  <c r="L410" i="3"/>
  <c r="B37" i="5"/>
  <c r="L37" i="5"/>
  <c r="J398" i="3"/>
  <c r="C475" i="1"/>
  <c r="AG25" i="5"/>
  <c r="V47" i="5"/>
  <c r="J382" i="3"/>
  <c r="B25" i="5"/>
  <c r="B16" i="5"/>
  <c r="H47" i="5"/>
  <c r="J381" i="3"/>
  <c r="J401" i="3"/>
  <c r="B32" i="5"/>
  <c r="J392" i="3"/>
  <c r="K393" i="3"/>
  <c r="L393" i="3"/>
  <c r="C13" i="5"/>
  <c r="AJ13" i="5"/>
  <c r="C471" i="1"/>
  <c r="AF47" i="5"/>
  <c r="AG13" i="5"/>
  <c r="X13" i="5"/>
  <c r="U13" i="5"/>
  <c r="S461" i="5"/>
  <c r="S460" i="5"/>
  <c r="R13" i="5"/>
  <c r="P461" i="5"/>
  <c r="P460" i="5"/>
  <c r="L13" i="5"/>
  <c r="J378" i="3"/>
  <c r="K378" i="3"/>
  <c r="L378" i="3"/>
  <c r="AJ12" i="5"/>
  <c r="C472" i="1"/>
  <c r="AG12" i="5"/>
  <c r="B12" i="5"/>
  <c r="O12" i="5"/>
  <c r="M461" i="5"/>
  <c r="M460" i="5"/>
  <c r="L12" i="5"/>
  <c r="J379" i="3"/>
  <c r="K377" i="3"/>
  <c r="L377" i="3"/>
  <c r="C12" i="5"/>
  <c r="I12" i="5"/>
  <c r="G461" i="5"/>
  <c r="G460" i="5"/>
  <c r="G47" i="5"/>
  <c r="G50" i="5"/>
  <c r="B46" i="5"/>
  <c r="J461" i="5"/>
  <c r="J460" i="5"/>
  <c r="AE47" i="5"/>
  <c r="AE50" i="5"/>
  <c r="AE461" i="5"/>
  <c r="AE460" i="5"/>
  <c r="V461" i="5"/>
  <c r="V460" i="5"/>
  <c r="J388" i="3"/>
  <c r="C467" i="1"/>
  <c r="N466" i="1"/>
  <c r="M18" i="8"/>
  <c r="B9" i="5"/>
  <c r="AG9" i="5"/>
  <c r="AA9" i="5"/>
  <c r="X9" i="5"/>
  <c r="P47" i="5"/>
  <c r="C9" i="5"/>
  <c r="C458" i="5"/>
  <c r="H412" i="3"/>
  <c r="I9" i="5"/>
  <c r="F9" i="5"/>
  <c r="J374" i="3"/>
  <c r="B458" i="5"/>
  <c r="B461" i="5"/>
  <c r="C297" i="2"/>
  <c r="D297" i="2"/>
  <c r="E297" i="2"/>
  <c r="I18" i="8"/>
  <c r="G466" i="1"/>
  <c r="F18" i="8"/>
  <c r="C290" i="2"/>
  <c r="D290" i="2"/>
  <c r="E290" i="2"/>
  <c r="C291" i="2"/>
  <c r="D291" i="2"/>
  <c r="E291" i="2"/>
  <c r="S462" i="5"/>
  <c r="Y462" i="5"/>
  <c r="P462" i="5"/>
  <c r="G412" i="3"/>
  <c r="C298" i="2"/>
  <c r="Y47" i="5"/>
  <c r="K466" i="1"/>
  <c r="AA40" i="5"/>
  <c r="J462" i="5"/>
  <c r="AB462" i="5"/>
  <c r="M462" i="5"/>
  <c r="V462" i="5"/>
  <c r="AH462" i="5"/>
  <c r="AE462" i="5"/>
  <c r="B460" i="5"/>
  <c r="G462" i="5"/>
  <c r="D462" i="5"/>
  <c r="D298" i="2"/>
  <c r="E298" i="2"/>
  <c r="B462" i="5"/>
  <c r="C295" i="2"/>
  <c r="J18" i="8"/>
  <c r="D295" i="2"/>
  <c r="E295" i="2"/>
  <c r="K387" i="3"/>
  <c r="L387" i="3"/>
  <c r="K411" i="3"/>
  <c r="L411" i="3"/>
  <c r="K398" i="3"/>
  <c r="L398" i="3"/>
  <c r="K380" i="3"/>
  <c r="L380" i="3"/>
  <c r="K391" i="3"/>
  <c r="L391" i="3"/>
  <c r="J412" i="3"/>
  <c r="N388" i="3"/>
  <c r="K397" i="3"/>
  <c r="L397" i="3"/>
  <c r="K376" i="3"/>
  <c r="L376" i="3"/>
  <c r="K404" i="3"/>
  <c r="L404" i="3"/>
  <c r="K396" i="3"/>
  <c r="L396" i="3"/>
  <c r="K385" i="3"/>
  <c r="L385" i="3"/>
  <c r="K383" i="3"/>
  <c r="L383" i="3"/>
  <c r="K394" i="3"/>
  <c r="L394" i="3"/>
  <c r="K408" i="3"/>
  <c r="L408" i="3"/>
  <c r="C466" i="1"/>
  <c r="O494" i="1"/>
  <c r="C18" i="8"/>
  <c r="D18" i="8"/>
  <c r="N374" i="3"/>
  <c r="K406" i="3"/>
  <c r="L406" i="3"/>
  <c r="K400" i="3"/>
  <c r="L400" i="3"/>
  <c r="K392" i="3"/>
  <c r="L392" i="3"/>
  <c r="K390" i="3"/>
  <c r="L390" i="3"/>
  <c r="K384" i="3"/>
  <c r="L384" i="3"/>
  <c r="K399" i="3"/>
  <c r="L399" i="3"/>
  <c r="K389" i="3"/>
  <c r="L389" i="3"/>
  <c r="K386" i="3"/>
  <c r="L386" i="3"/>
  <c r="K382" i="3"/>
  <c r="L382" i="3"/>
  <c r="K375" i="3"/>
  <c r="L375" i="3"/>
  <c r="K402" i="3"/>
  <c r="L402" i="3"/>
  <c r="K381" i="3"/>
  <c r="L381" i="3"/>
  <c r="K374" i="3"/>
  <c r="L374" i="3"/>
  <c r="O488" i="1"/>
  <c r="O501" i="1"/>
  <c r="O472" i="1"/>
  <c r="O499" i="1"/>
  <c r="O483" i="1"/>
  <c r="O474" i="1"/>
  <c r="O478" i="1"/>
  <c r="O500" i="1"/>
  <c r="O484" i="1"/>
  <c r="O486" i="1"/>
  <c r="O475" i="1"/>
  <c r="O471" i="1"/>
  <c r="O481" i="1"/>
  <c r="O477" i="1"/>
  <c r="O490" i="1"/>
  <c r="O469" i="1"/>
  <c r="O491" i="1"/>
  <c r="O492" i="1"/>
  <c r="O476" i="1"/>
  <c r="O496" i="1"/>
  <c r="O504" i="1"/>
  <c r="D294" i="2"/>
  <c r="E294" i="2"/>
  <c r="D292" i="2"/>
  <c r="E292" i="2"/>
  <c r="C299" i="2"/>
  <c r="D299" i="2"/>
  <c r="E299" i="2"/>
  <c r="D296" i="2"/>
  <c r="E296" i="2"/>
  <c r="O468" i="1"/>
  <c r="O473" i="1"/>
  <c r="C289" i="2"/>
  <c r="O467" i="1"/>
  <c r="G18" i="8"/>
  <c r="B18" i="8"/>
  <c r="C828" i="4"/>
  <c r="P828" i="4"/>
  <c r="C766" i="4"/>
  <c r="C715" i="4"/>
  <c r="D25" i="8"/>
  <c r="C484" i="2"/>
  <c r="D484" i="2"/>
  <c r="E484" i="2"/>
  <c r="C782" i="4"/>
  <c r="C758" i="4"/>
  <c r="C695" i="4"/>
  <c r="J662" i="3"/>
  <c r="K662" i="3"/>
  <c r="L662" i="3"/>
  <c r="C860" i="4"/>
  <c r="P860" i="4"/>
  <c r="C844" i="4"/>
  <c r="P844" i="4"/>
  <c r="C830" i="4"/>
  <c r="P830" i="4"/>
  <c r="C788" i="4"/>
  <c r="C772" i="4"/>
  <c r="C725" i="4"/>
  <c r="C650" i="4"/>
  <c r="C838" i="4"/>
  <c r="P838" i="4"/>
  <c r="C774" i="4"/>
  <c r="D19" i="8"/>
  <c r="C327" i="2"/>
  <c r="D327" i="2"/>
  <c r="E327" i="2"/>
  <c r="J646" i="3"/>
  <c r="K646" i="3"/>
  <c r="L646" i="3"/>
  <c r="C790" i="4"/>
  <c r="C769" i="4"/>
  <c r="C655" i="4"/>
  <c r="C643" i="4"/>
  <c r="C639" i="4"/>
  <c r="C627" i="4"/>
  <c r="N795" i="1"/>
  <c r="M25" i="8"/>
  <c r="C604" i="1"/>
  <c r="C626" i="4"/>
  <c r="C601" i="1"/>
  <c r="D730" i="1"/>
  <c r="C699" i="1"/>
  <c r="C698" i="1"/>
  <c r="C696" i="1"/>
  <c r="C695" i="1"/>
  <c r="C694" i="1"/>
  <c r="C692" i="1"/>
  <c r="C689" i="1"/>
  <c r="C713" i="4"/>
  <c r="C685" i="1"/>
  <c r="C675" i="1"/>
  <c r="C670" i="1"/>
  <c r="C666" i="1"/>
  <c r="C664" i="1"/>
  <c r="O681" i="1"/>
  <c r="C665" i="1"/>
  <c r="C567" i="1"/>
  <c r="M44" i="9"/>
  <c r="C44" i="1"/>
  <c r="C563" i="1"/>
  <c r="M27" i="9"/>
  <c r="C559" i="1"/>
  <c r="C579" i="4"/>
  <c r="C555" i="1"/>
  <c r="C551" i="1"/>
  <c r="M29" i="9"/>
  <c r="C547" i="1"/>
  <c r="C543" i="1"/>
  <c r="M33" i="9"/>
  <c r="C539" i="1"/>
  <c r="C535" i="1"/>
  <c r="J667" i="3"/>
  <c r="K667" i="3"/>
  <c r="L667" i="3"/>
  <c r="J635" i="3"/>
  <c r="K635" i="3"/>
  <c r="L635" i="3"/>
  <c r="P694" i="5"/>
  <c r="AB694" i="5"/>
  <c r="AB576" i="5"/>
  <c r="E730" i="1"/>
  <c r="C606" i="1"/>
  <c r="B751" i="5"/>
  <c r="G634" i="3"/>
  <c r="J634" i="3"/>
  <c r="K634" i="3"/>
  <c r="L634" i="3"/>
  <c r="D795" i="1"/>
  <c r="C483" i="2"/>
  <c r="M598" i="1"/>
  <c r="I598" i="1"/>
  <c r="E598" i="1"/>
  <c r="C568" i="1"/>
  <c r="C564" i="1"/>
  <c r="C584" i="4"/>
  <c r="C560" i="1"/>
  <c r="C556" i="1"/>
  <c r="C552" i="1"/>
  <c r="C544" i="1"/>
  <c r="C540" i="1"/>
  <c r="C536" i="1"/>
  <c r="J647" i="3"/>
  <c r="K647" i="3"/>
  <c r="L647" i="3"/>
  <c r="G618" i="3"/>
  <c r="J581" i="3"/>
  <c r="K581" i="3"/>
  <c r="L581" i="3"/>
  <c r="J611" i="3"/>
  <c r="K611" i="3"/>
  <c r="L611" i="3"/>
  <c r="J591" i="3"/>
  <c r="K591" i="3"/>
  <c r="L591" i="3"/>
  <c r="J583" i="3"/>
  <c r="K583" i="3"/>
  <c r="L583" i="3"/>
  <c r="C620" i="1"/>
  <c r="C618" i="1"/>
  <c r="J580" i="3"/>
  <c r="K580" i="3"/>
  <c r="L580" i="3"/>
  <c r="H618" i="3"/>
  <c r="C751" i="5"/>
  <c r="H631" i="3"/>
  <c r="H669" i="3"/>
  <c r="L598" i="1"/>
  <c r="K20" i="8"/>
  <c r="H598" i="1"/>
  <c r="G20" i="8"/>
  <c r="D598" i="1"/>
  <c r="C20" i="8"/>
  <c r="C569" i="1"/>
  <c r="C565" i="1"/>
  <c r="C561" i="1"/>
  <c r="C557" i="1"/>
  <c r="M41" i="9"/>
  <c r="C553" i="1"/>
  <c r="C549" i="1"/>
  <c r="C569" i="4"/>
  <c r="C545" i="1"/>
  <c r="C541" i="1"/>
  <c r="C537" i="1"/>
  <c r="M12" i="9"/>
  <c r="C533" i="1"/>
  <c r="J651" i="3"/>
  <c r="K651" i="3"/>
  <c r="L651" i="3"/>
  <c r="G567" i="3"/>
  <c r="J433" i="3"/>
  <c r="K433" i="3"/>
  <c r="L433" i="3"/>
  <c r="H464" i="3"/>
  <c r="D753" i="5"/>
  <c r="AH694" i="5"/>
  <c r="V694" i="5"/>
  <c r="D532" i="1"/>
  <c r="K612" i="3"/>
  <c r="L612" i="3"/>
  <c r="J535" i="3"/>
  <c r="K535" i="3"/>
  <c r="L535" i="3"/>
  <c r="J461" i="3"/>
  <c r="K461" i="3"/>
  <c r="L461" i="3"/>
  <c r="J452" i="3"/>
  <c r="K452" i="3"/>
  <c r="L452" i="3"/>
  <c r="J42" i="3"/>
  <c r="J446" i="3"/>
  <c r="K446" i="3"/>
  <c r="L446" i="3"/>
  <c r="AH753" i="5"/>
  <c r="V753" i="5"/>
  <c r="J753" i="5"/>
  <c r="AB636" i="5"/>
  <c r="AB635" i="5"/>
  <c r="B633" i="5"/>
  <c r="C633" i="5"/>
  <c r="AH577" i="5"/>
  <c r="AH578" i="5"/>
  <c r="J577" i="5"/>
  <c r="J576" i="5"/>
  <c r="C548" i="1"/>
  <c r="C568" i="4"/>
  <c r="K616" i="3"/>
  <c r="L616" i="3"/>
  <c r="J536" i="3"/>
  <c r="K536" i="3"/>
  <c r="L536" i="3"/>
  <c r="J462" i="3"/>
  <c r="K462" i="3"/>
  <c r="L462" i="3"/>
  <c r="J432" i="3"/>
  <c r="K432" i="3"/>
  <c r="L432" i="3"/>
  <c r="J428" i="3"/>
  <c r="K428" i="3"/>
  <c r="L428" i="3"/>
  <c r="K426" i="3"/>
  <c r="L426" i="3"/>
  <c r="AH635" i="5"/>
  <c r="Y635" i="5"/>
  <c r="V635" i="5"/>
  <c r="M635" i="5"/>
  <c r="J635" i="5"/>
  <c r="D576" i="5"/>
  <c r="J444" i="3"/>
  <c r="K444" i="3"/>
  <c r="L444" i="3"/>
  <c r="B692" i="5"/>
  <c r="C692" i="5"/>
  <c r="V576" i="5"/>
  <c r="J10" i="3"/>
  <c r="C516" i="5"/>
  <c r="B516" i="5"/>
  <c r="B519" i="5"/>
  <c r="G520" i="5"/>
  <c r="G427" i="3"/>
  <c r="X21" i="5"/>
  <c r="B21" i="5"/>
  <c r="J30" i="3"/>
  <c r="AE520" i="5"/>
  <c r="G518" i="5"/>
  <c r="O36" i="5"/>
  <c r="AD25" i="5"/>
  <c r="R25" i="5"/>
  <c r="F19" i="5"/>
  <c r="L11" i="5"/>
  <c r="AH519" i="5"/>
  <c r="AG31" i="5"/>
  <c r="U28" i="5"/>
  <c r="I28" i="5"/>
  <c r="F22" i="5"/>
  <c r="U19" i="5"/>
  <c r="O15" i="5"/>
  <c r="I13" i="5"/>
  <c r="AG11" i="5"/>
  <c r="AE576" i="5"/>
  <c r="S576" i="5"/>
  <c r="G576" i="5"/>
  <c r="B574" i="5"/>
  <c r="B577" i="5"/>
  <c r="S578" i="5"/>
  <c r="AA35" i="5"/>
  <c r="R30" i="5"/>
  <c r="X46" i="5"/>
  <c r="I46" i="5"/>
  <c r="AG43" i="5"/>
  <c r="AG41" i="5"/>
  <c r="R41" i="5"/>
  <c r="AG39" i="5"/>
  <c r="R39" i="5"/>
  <c r="L39" i="5"/>
  <c r="AD36" i="5"/>
  <c r="U35" i="5"/>
  <c r="U34" i="5"/>
  <c r="X33" i="5"/>
  <c r="R33" i="5"/>
  <c r="AA31" i="5"/>
  <c r="AG30" i="5"/>
  <c r="F29" i="5"/>
  <c r="AD28" i="5"/>
  <c r="F27" i="5"/>
  <c r="X25" i="5"/>
  <c r="U23" i="5"/>
  <c r="AG22" i="5"/>
  <c r="U22" i="5"/>
  <c r="O22" i="5"/>
  <c r="AG21" i="5"/>
  <c r="C21" i="5"/>
  <c r="O19" i="5"/>
  <c r="R18" i="5"/>
  <c r="AJ17" i="5"/>
  <c r="AJ16" i="5"/>
  <c r="U16" i="5"/>
  <c r="I15" i="5"/>
  <c r="T47" i="5"/>
  <c r="AA13" i="5"/>
  <c r="O13" i="5"/>
  <c r="AA11" i="5"/>
  <c r="F11" i="5"/>
  <c r="AJ9" i="5"/>
  <c r="X44" i="5"/>
  <c r="R44" i="5"/>
  <c r="AD42" i="5"/>
  <c r="X42" i="5"/>
  <c r="AJ41" i="5"/>
  <c r="F41" i="5"/>
  <c r="AG40" i="5"/>
  <c r="AJ39" i="5"/>
  <c r="R38" i="5"/>
  <c r="AJ37" i="5"/>
  <c r="U37" i="5"/>
  <c r="R36" i="5"/>
  <c r="AD35" i="5"/>
  <c r="AJ34" i="5"/>
  <c r="AG33" i="5"/>
  <c r="AA33" i="5"/>
  <c r="O33" i="5"/>
  <c r="C31" i="5"/>
  <c r="U30" i="5"/>
  <c r="C28" i="5"/>
  <c r="B26" i="5"/>
  <c r="X19" i="5"/>
  <c r="R19" i="5"/>
  <c r="AD14" i="5"/>
  <c r="AJ46" i="5"/>
  <c r="U46" i="5"/>
  <c r="L46" i="5"/>
  <c r="AG45" i="5"/>
  <c r="U40" i="5"/>
  <c r="C38" i="5"/>
  <c r="C37" i="5"/>
  <c r="AA36" i="5"/>
  <c r="U36" i="5"/>
  <c r="C35" i="5"/>
  <c r="X34" i="5"/>
  <c r="C33" i="5"/>
  <c r="U29" i="5"/>
  <c r="AA28" i="5"/>
  <c r="O24" i="5"/>
  <c r="I24" i="5"/>
  <c r="AG23" i="5"/>
  <c r="X23" i="5"/>
  <c r="R23" i="5"/>
  <c r="AD22" i="5"/>
  <c r="L22" i="5"/>
  <c r="C20" i="5"/>
  <c r="AG17" i="5"/>
  <c r="AA17" i="5"/>
  <c r="AG16" i="5"/>
  <c r="R12" i="5"/>
  <c r="X11" i="5"/>
  <c r="D13" i="8"/>
  <c r="C170" i="2"/>
  <c r="D170" i="2"/>
  <c r="E170" i="2"/>
  <c r="C153" i="4"/>
  <c r="P403" i="5"/>
  <c r="P405" i="5"/>
  <c r="C259" i="2"/>
  <c r="M15" i="8"/>
  <c r="J15" i="8"/>
  <c r="C256" i="2"/>
  <c r="D256" i="2"/>
  <c r="E256" i="2"/>
  <c r="G15" i="8"/>
  <c r="C253" i="2"/>
  <c r="D253" i="2"/>
  <c r="E253" i="2"/>
  <c r="C160" i="4"/>
  <c r="C452" i="4"/>
  <c r="C176" i="4"/>
  <c r="C152" i="4"/>
  <c r="C451" i="4"/>
  <c r="C448" i="4"/>
  <c r="C437" i="4"/>
  <c r="C248" i="2"/>
  <c r="C15" i="8"/>
  <c r="C251" i="2"/>
  <c r="E15" i="8"/>
  <c r="C431" i="4"/>
  <c r="G49" i="5"/>
  <c r="F14" i="8"/>
  <c r="C213" i="2"/>
  <c r="D213" i="2"/>
  <c r="E213" i="2"/>
  <c r="C217" i="4"/>
  <c r="J138" i="1"/>
  <c r="I9" i="8"/>
  <c r="C96" i="1"/>
  <c r="C96" i="4"/>
  <c r="C80" i="1"/>
  <c r="D73" i="1"/>
  <c r="AJ283" i="5"/>
  <c r="N285" i="1"/>
  <c r="C285" i="1"/>
  <c r="H224" i="3"/>
  <c r="C283" i="5"/>
  <c r="P108" i="5"/>
  <c r="C401" i="5"/>
  <c r="C426" i="4"/>
  <c r="C429" i="4"/>
  <c r="J342" i="3"/>
  <c r="C237" i="4"/>
  <c r="C297" i="1"/>
  <c r="C296" i="1"/>
  <c r="C293" i="1"/>
  <c r="K138" i="1"/>
  <c r="J192" i="3"/>
  <c r="K192" i="3"/>
  <c r="L192" i="3"/>
  <c r="J21" i="3"/>
  <c r="H102" i="3"/>
  <c r="B40" i="5"/>
  <c r="L40" i="5"/>
  <c r="AB228" i="5"/>
  <c r="Y228" i="5"/>
  <c r="G228" i="5"/>
  <c r="C383" i="4"/>
  <c r="C163" i="1"/>
  <c r="C156" i="1"/>
  <c r="H73" i="1"/>
  <c r="C18" i="1"/>
  <c r="J248" i="3"/>
  <c r="K248" i="3"/>
  <c r="L248" i="3"/>
  <c r="E14" i="8"/>
  <c r="C381" i="4"/>
  <c r="B341" i="5"/>
  <c r="P228" i="5"/>
  <c r="C444" i="4"/>
  <c r="C301" i="1"/>
  <c r="C300" i="1"/>
  <c r="G138" i="1"/>
  <c r="M73" i="1"/>
  <c r="J117" i="3"/>
  <c r="K117" i="3"/>
  <c r="L117" i="3"/>
  <c r="G153" i="3"/>
  <c r="J81" i="3"/>
  <c r="K81" i="3"/>
  <c r="L81" i="3"/>
  <c r="D167" i="5"/>
  <c r="AA21" i="5"/>
  <c r="Z47" i="5"/>
  <c r="AJ14" i="5"/>
  <c r="AI47" i="5"/>
  <c r="AH50" i="5"/>
  <c r="G360" i="3"/>
  <c r="K15" i="8"/>
  <c r="J403" i="5"/>
  <c r="E47" i="5"/>
  <c r="C177" i="2"/>
  <c r="D177" i="2"/>
  <c r="E177" i="2"/>
  <c r="C350" i="4"/>
  <c r="AH343" i="5"/>
  <c r="M343" i="5"/>
  <c r="D228" i="5"/>
  <c r="I10" i="8"/>
  <c r="C241" i="4"/>
  <c r="C220" i="4"/>
  <c r="C231" i="4"/>
  <c r="C434" i="1"/>
  <c r="C412" i="1"/>
  <c r="C411" i="1"/>
  <c r="I400" i="1"/>
  <c r="C357" i="1"/>
  <c r="C356" i="1"/>
  <c r="C355" i="1"/>
  <c r="C353" i="1"/>
  <c r="C352" i="1"/>
  <c r="C364" i="4"/>
  <c r="C351" i="1"/>
  <c r="C348" i="1"/>
  <c r="C347" i="1"/>
  <c r="C343" i="1"/>
  <c r="C355" i="4"/>
  <c r="C341" i="1"/>
  <c r="K335" i="1"/>
  <c r="J14" i="8"/>
  <c r="C340" i="1"/>
  <c r="L335" i="1"/>
  <c r="M335" i="1"/>
  <c r="N335" i="1"/>
  <c r="C336" i="1"/>
  <c r="D335" i="1"/>
  <c r="C307" i="1"/>
  <c r="C306" i="1"/>
  <c r="C305" i="1"/>
  <c r="C304" i="1"/>
  <c r="C291" i="4"/>
  <c r="C247" i="4"/>
  <c r="C138" i="2"/>
  <c r="K10" i="8"/>
  <c r="C173" i="1"/>
  <c r="C170" i="1"/>
  <c r="C141" i="1"/>
  <c r="D9" i="8"/>
  <c r="C90" i="2"/>
  <c r="N73" i="1"/>
  <c r="J73" i="1"/>
  <c r="F73" i="1"/>
  <c r="I73" i="1"/>
  <c r="J194" i="3"/>
  <c r="K194" i="3"/>
  <c r="L194" i="3"/>
  <c r="J123" i="3"/>
  <c r="K123" i="3"/>
  <c r="L123" i="3"/>
  <c r="J46" i="3"/>
  <c r="J99" i="3"/>
  <c r="Y167" i="5"/>
  <c r="C175" i="1"/>
  <c r="C169" i="1"/>
  <c r="C167" i="1"/>
  <c r="C161" i="1"/>
  <c r="C159" i="1"/>
  <c r="C153" i="1"/>
  <c r="C151" i="1"/>
  <c r="C145" i="1"/>
  <c r="C143" i="1"/>
  <c r="I41" i="5"/>
  <c r="B41" i="5"/>
  <c r="AA29" i="5"/>
  <c r="B29" i="5"/>
  <c r="AE49" i="5"/>
  <c r="F15" i="8"/>
  <c r="C252" i="2"/>
  <c r="D252" i="2"/>
  <c r="E252" i="2"/>
  <c r="J228" i="5"/>
  <c r="C235" i="4"/>
  <c r="C419" i="1"/>
  <c r="C289" i="1"/>
  <c r="C165" i="4"/>
  <c r="C158" i="1"/>
  <c r="C157" i="1"/>
  <c r="C162" i="4"/>
  <c r="C154" i="1"/>
  <c r="C80" i="4"/>
  <c r="AE344" i="5"/>
  <c r="AE343" i="5"/>
  <c r="G344" i="5"/>
  <c r="C453" i="4"/>
  <c r="C291" i="1"/>
  <c r="C146" i="1"/>
  <c r="J175" i="3"/>
  <c r="G205" i="3"/>
  <c r="J78" i="3"/>
  <c r="S403" i="5"/>
  <c r="V167" i="5"/>
  <c r="Q47" i="5"/>
  <c r="K47" i="5"/>
  <c r="S47" i="5"/>
  <c r="C10" i="5"/>
  <c r="B401" i="5"/>
  <c r="B404" i="5"/>
  <c r="C449" i="4"/>
  <c r="C280" i="4"/>
  <c r="C272" i="1"/>
  <c r="C282" i="4"/>
  <c r="C299" i="1"/>
  <c r="C309" i="4"/>
  <c r="V343" i="5"/>
  <c r="J226" i="5"/>
  <c r="C224" i="4"/>
  <c r="F10" i="8"/>
  <c r="C133" i="2"/>
  <c r="D133" i="2"/>
  <c r="E133" i="2"/>
  <c r="C438" i="1"/>
  <c r="C414" i="1"/>
  <c r="M400" i="1"/>
  <c r="C368" i="1"/>
  <c r="C366" i="1"/>
  <c r="C364" i="1"/>
  <c r="I34" i="9"/>
  <c r="C362" i="1"/>
  <c r="C361" i="1"/>
  <c r="C360" i="1"/>
  <c r="C359" i="1"/>
  <c r="C358" i="1"/>
  <c r="C164" i="1"/>
  <c r="C162" i="1"/>
  <c r="F138" i="1"/>
  <c r="E9" i="8"/>
  <c r="N138" i="1"/>
  <c r="M9" i="8"/>
  <c r="C107" i="1"/>
  <c r="C103" i="1"/>
  <c r="E42" i="9"/>
  <c r="C102" i="1"/>
  <c r="C99" i="1"/>
  <c r="C91" i="1"/>
  <c r="C86" i="1"/>
  <c r="C85" i="1"/>
  <c r="C84" i="1"/>
  <c r="C83" i="1"/>
  <c r="L73" i="1"/>
  <c r="C75" i="1"/>
  <c r="E73" i="1"/>
  <c r="J32" i="3"/>
  <c r="J26" i="3"/>
  <c r="J12" i="3"/>
  <c r="K287" i="3"/>
  <c r="L287" i="3"/>
  <c r="J278" i="3"/>
  <c r="K278" i="3"/>
  <c r="L278" i="3"/>
  <c r="H308" i="3"/>
  <c r="J293" i="3"/>
  <c r="N357" i="1"/>
  <c r="AJ341" i="5"/>
  <c r="C341" i="5"/>
  <c r="H290" i="3"/>
  <c r="J290" i="3"/>
  <c r="G221" i="3"/>
  <c r="B283" i="5"/>
  <c r="B286" i="5"/>
  <c r="AH226" i="5"/>
  <c r="AH228" i="5"/>
  <c r="S108" i="5"/>
  <c r="C41" i="5"/>
  <c r="L41" i="5"/>
  <c r="G308" i="3"/>
  <c r="M226" i="5"/>
  <c r="M228" i="5"/>
  <c r="C218" i="4"/>
  <c r="E19" i="9"/>
  <c r="C238" i="4"/>
  <c r="C418" i="1"/>
  <c r="C416" i="1"/>
  <c r="C372" i="1"/>
  <c r="C370" i="1"/>
  <c r="C367" i="1"/>
  <c r="C276" i="1"/>
  <c r="G269" i="1"/>
  <c r="N269" i="1"/>
  <c r="J269" i="1"/>
  <c r="D269" i="1"/>
  <c r="C237" i="1"/>
  <c r="C222" i="1"/>
  <c r="C215" i="1"/>
  <c r="C213" i="1"/>
  <c r="C211" i="1"/>
  <c r="F203" i="1"/>
  <c r="C132" i="2"/>
  <c r="M203" i="1"/>
  <c r="H203" i="1"/>
  <c r="C204" i="1"/>
  <c r="D203" i="1"/>
  <c r="C176" i="1"/>
  <c r="C168" i="1"/>
  <c r="C152" i="1"/>
  <c r="L9" i="8"/>
  <c r="C99" i="2"/>
  <c r="D99" i="2"/>
  <c r="E99" i="2"/>
  <c r="C108" i="1"/>
  <c r="C97" i="1"/>
  <c r="C92" i="1"/>
  <c r="C81" i="1"/>
  <c r="C76" i="1"/>
  <c r="K354" i="3"/>
  <c r="L354" i="3"/>
  <c r="K352" i="3"/>
  <c r="L352" i="3"/>
  <c r="J348" i="3"/>
  <c r="K348" i="3"/>
  <c r="L348" i="3"/>
  <c r="K346" i="3"/>
  <c r="L346" i="3"/>
  <c r="J294" i="3"/>
  <c r="J27" i="3"/>
  <c r="J178" i="3"/>
  <c r="K178" i="3"/>
  <c r="L178" i="3"/>
  <c r="J22" i="3"/>
  <c r="J76" i="3"/>
  <c r="K76" i="3"/>
  <c r="L76" i="3"/>
  <c r="J327" i="3"/>
  <c r="K327" i="3"/>
  <c r="L327" i="3"/>
  <c r="J253" i="3"/>
  <c r="K253" i="3"/>
  <c r="L253" i="3"/>
  <c r="J149" i="3"/>
  <c r="J137" i="3"/>
  <c r="K137" i="3"/>
  <c r="L137" i="3"/>
  <c r="J136" i="3"/>
  <c r="K136" i="3"/>
  <c r="L136" i="3"/>
  <c r="U165" i="5"/>
  <c r="I142" i="1"/>
  <c r="C142" i="1"/>
  <c r="C147" i="4"/>
  <c r="AD165" i="5"/>
  <c r="L139" i="1"/>
  <c r="H138" i="1"/>
  <c r="F165" i="5"/>
  <c r="D139" i="1"/>
  <c r="L44" i="5"/>
  <c r="B44" i="5"/>
  <c r="C29" i="5"/>
  <c r="R28" i="5"/>
  <c r="B28" i="5"/>
  <c r="L27" i="5"/>
  <c r="J47" i="5"/>
  <c r="C25" i="5"/>
  <c r="AG18" i="5"/>
  <c r="B18" i="5"/>
  <c r="W47" i="5"/>
  <c r="B226" i="5"/>
  <c r="C431" i="1"/>
  <c r="C423" i="1"/>
  <c r="C271" i="1"/>
  <c r="C280" i="1"/>
  <c r="J246" i="3"/>
  <c r="K246" i="3"/>
  <c r="L246" i="3"/>
  <c r="M285" i="5"/>
  <c r="M287" i="5"/>
  <c r="C426" i="1"/>
  <c r="C409" i="1"/>
  <c r="C373" i="1"/>
  <c r="C354" i="1"/>
  <c r="C346" i="1"/>
  <c r="C345" i="1"/>
  <c r="C344" i="1"/>
  <c r="C337" i="1"/>
  <c r="J335" i="1"/>
  <c r="C284" i="1"/>
  <c r="C282" i="1"/>
  <c r="C278" i="1"/>
  <c r="C273" i="1"/>
  <c r="F269" i="1"/>
  <c r="M269" i="1"/>
  <c r="C179" i="2"/>
  <c r="D179" i="2"/>
  <c r="E179" i="2"/>
  <c r="H269" i="1"/>
  <c r="C240" i="1"/>
  <c r="C238" i="1"/>
  <c r="C246" i="4"/>
  <c r="C236" i="1"/>
  <c r="C232" i="1"/>
  <c r="C228" i="1"/>
  <c r="C226" i="1"/>
  <c r="C220" i="1"/>
  <c r="C219" i="1"/>
  <c r="C218" i="1"/>
  <c r="C208" i="1"/>
  <c r="I203" i="1"/>
  <c r="C206" i="1"/>
  <c r="C109" i="1"/>
  <c r="C106" i="1"/>
  <c r="C105" i="1"/>
  <c r="C104" i="1"/>
  <c r="C98" i="1"/>
  <c r="C93" i="1"/>
  <c r="C37" i="1"/>
  <c r="C90" i="1"/>
  <c r="C82" i="1"/>
  <c r="C77" i="1"/>
  <c r="K73" i="1"/>
  <c r="G73" i="1"/>
  <c r="C74" i="1"/>
  <c r="K294" i="3"/>
  <c r="L294" i="3"/>
  <c r="J148" i="3"/>
  <c r="AE226" i="5"/>
  <c r="AE228" i="5"/>
  <c r="S228" i="5"/>
  <c r="J197" i="3"/>
  <c r="K197" i="3"/>
  <c r="L197" i="3"/>
  <c r="R165" i="5"/>
  <c r="M167" i="5"/>
  <c r="AG165" i="5"/>
  <c r="I165" i="5"/>
  <c r="V108" i="5"/>
  <c r="C44" i="5"/>
  <c r="F39" i="5"/>
  <c r="B39" i="5"/>
  <c r="C32" i="5"/>
  <c r="N47" i="5"/>
  <c r="M50" i="5"/>
  <c r="J351" i="3"/>
  <c r="K351" i="3"/>
  <c r="L351" i="3"/>
  <c r="J304" i="3"/>
  <c r="J240" i="3"/>
  <c r="K240" i="3"/>
  <c r="L240" i="3"/>
  <c r="J189" i="3"/>
  <c r="K189" i="3"/>
  <c r="L189" i="3"/>
  <c r="J152" i="3"/>
  <c r="K152" i="3"/>
  <c r="L152" i="3"/>
  <c r="J140" i="3"/>
  <c r="K140" i="3"/>
  <c r="L140" i="3"/>
  <c r="J131" i="3"/>
  <c r="J124" i="3"/>
  <c r="K124" i="3"/>
  <c r="L124" i="3"/>
  <c r="J100" i="3"/>
  <c r="K100" i="3"/>
  <c r="L100" i="3"/>
  <c r="J74" i="3"/>
  <c r="J34" i="3"/>
  <c r="AB403" i="5"/>
  <c r="S286" i="5"/>
  <c r="S287" i="5"/>
  <c r="J97" i="3"/>
  <c r="K97" i="3"/>
  <c r="L97" i="3"/>
  <c r="J96" i="3"/>
  <c r="J43" i="3"/>
  <c r="J93" i="3"/>
  <c r="J89" i="3"/>
  <c r="K89" i="3"/>
  <c r="L89" i="3"/>
  <c r="J85" i="3"/>
  <c r="J17" i="3"/>
  <c r="J25" i="3"/>
  <c r="J19" i="3"/>
  <c r="J72" i="3"/>
  <c r="K72" i="3"/>
  <c r="L72" i="3"/>
  <c r="J69" i="3"/>
  <c r="K69" i="3"/>
  <c r="L69" i="3"/>
  <c r="AD106" i="5"/>
  <c r="F106" i="5"/>
  <c r="G65" i="3"/>
  <c r="B106" i="5"/>
  <c r="O106" i="5"/>
  <c r="C45" i="5"/>
  <c r="C40" i="5"/>
  <c r="B38" i="5"/>
  <c r="F38" i="5"/>
  <c r="AJ33" i="5"/>
  <c r="I33" i="5"/>
  <c r="C110" i="1"/>
  <c r="C78" i="1"/>
  <c r="K347" i="3"/>
  <c r="L347" i="3"/>
  <c r="J305" i="3"/>
  <c r="K305" i="3"/>
  <c r="L305" i="3"/>
  <c r="J299" i="3"/>
  <c r="K299" i="3"/>
  <c r="L299" i="3"/>
  <c r="K292" i="3"/>
  <c r="L292" i="3"/>
  <c r="K241" i="3"/>
  <c r="L241" i="3"/>
  <c r="K223" i="3"/>
  <c r="L223" i="3"/>
  <c r="J184" i="3"/>
  <c r="K184" i="3"/>
  <c r="L184" i="3"/>
  <c r="J170" i="3"/>
  <c r="K170" i="3"/>
  <c r="L170" i="3"/>
  <c r="K149" i="3"/>
  <c r="L149" i="3"/>
  <c r="J143" i="3"/>
  <c r="K143" i="3"/>
  <c r="L143" i="3"/>
  <c r="J135" i="3"/>
  <c r="K135" i="3"/>
  <c r="L135" i="3"/>
  <c r="J132" i="3"/>
  <c r="K132" i="3"/>
  <c r="L132" i="3"/>
  <c r="J98" i="3"/>
  <c r="K85" i="3"/>
  <c r="L85" i="3"/>
  <c r="K67" i="3"/>
  <c r="L67" i="3"/>
  <c r="AB343" i="5"/>
  <c r="P343" i="5"/>
  <c r="J307" i="3"/>
  <c r="K307" i="3"/>
  <c r="L307" i="3"/>
  <c r="S226" i="5"/>
  <c r="M109" i="5"/>
  <c r="C106" i="5"/>
  <c r="C46" i="5"/>
  <c r="AJ45" i="5"/>
  <c r="R43" i="5"/>
  <c r="C42" i="5"/>
  <c r="K300" i="3"/>
  <c r="L300" i="3"/>
  <c r="K203" i="3"/>
  <c r="L203" i="3"/>
  <c r="K130" i="3"/>
  <c r="L130" i="3"/>
  <c r="K101" i="3"/>
  <c r="L101" i="3"/>
  <c r="K83" i="3"/>
  <c r="L83" i="3"/>
  <c r="J79" i="3"/>
  <c r="K74" i="3"/>
  <c r="L74" i="3"/>
  <c r="J16" i="3"/>
  <c r="J68" i="3"/>
  <c r="K68" i="3"/>
  <c r="L68" i="3"/>
  <c r="J64" i="3"/>
  <c r="K64" i="3"/>
  <c r="L64" i="3"/>
  <c r="AB404" i="5"/>
  <c r="AB405" i="5"/>
  <c r="S404" i="5"/>
  <c r="S405" i="5"/>
  <c r="V227" i="5"/>
  <c r="AH167" i="5"/>
  <c r="J167" i="5"/>
  <c r="AJ165" i="5"/>
  <c r="X165" i="5"/>
  <c r="L165" i="5"/>
  <c r="AA165" i="5"/>
  <c r="O165" i="5"/>
  <c r="C165" i="5"/>
  <c r="B168" i="5"/>
  <c r="H115" i="3"/>
  <c r="Y109" i="5"/>
  <c r="J29" i="3"/>
  <c r="J38" i="3"/>
  <c r="AG106" i="5"/>
  <c r="U106" i="5"/>
  <c r="I106" i="5"/>
  <c r="AJ106" i="5"/>
  <c r="X106" i="5"/>
  <c r="L106" i="5"/>
  <c r="F45" i="5"/>
  <c r="O44" i="5"/>
  <c r="C43" i="5"/>
  <c r="U42" i="5"/>
  <c r="B42" i="5"/>
  <c r="F42" i="5"/>
  <c r="U41" i="5"/>
  <c r="O40" i="5"/>
  <c r="O38" i="5"/>
  <c r="R37" i="5"/>
  <c r="B36" i="5"/>
  <c r="AG35" i="5"/>
  <c r="I31" i="5"/>
  <c r="L30" i="5"/>
  <c r="C26" i="5"/>
  <c r="O17" i="5"/>
  <c r="C14" i="5"/>
  <c r="K291" i="3"/>
  <c r="L291" i="3"/>
  <c r="K285" i="3"/>
  <c r="L285" i="3"/>
  <c r="K186" i="3"/>
  <c r="L186" i="3"/>
  <c r="K179" i="3"/>
  <c r="L179" i="3"/>
  <c r="K84" i="3"/>
  <c r="L84" i="3"/>
  <c r="J80" i="3"/>
  <c r="K75" i="3"/>
  <c r="L75" i="3"/>
  <c r="J66" i="3"/>
  <c r="K66" i="3"/>
  <c r="L66" i="3"/>
  <c r="V404" i="5"/>
  <c r="Y344" i="5"/>
  <c r="Y343" i="5"/>
  <c r="D343" i="5"/>
  <c r="V286" i="5"/>
  <c r="V287" i="5"/>
  <c r="AH109" i="5"/>
  <c r="AH108" i="5"/>
  <c r="J109" i="5"/>
  <c r="J108" i="5"/>
  <c r="B43" i="5"/>
  <c r="F43" i="5"/>
  <c r="B33" i="5"/>
  <c r="F33" i="5"/>
  <c r="C30" i="5"/>
  <c r="F24" i="5"/>
  <c r="B24" i="5"/>
  <c r="AD10" i="5"/>
  <c r="AB47" i="5"/>
  <c r="AB50" i="5"/>
  <c r="K79" i="3"/>
  <c r="L79" i="3"/>
  <c r="R35" i="5"/>
  <c r="U33" i="5"/>
  <c r="L32" i="5"/>
  <c r="AD29" i="5"/>
  <c r="AJ27" i="5"/>
  <c r="B27" i="5"/>
  <c r="AG26" i="5"/>
  <c r="L23" i="5"/>
  <c r="X22" i="5"/>
  <c r="AJ21" i="5"/>
  <c r="L21" i="5"/>
  <c r="AA19" i="5"/>
  <c r="AA47" i="5"/>
  <c r="X16" i="5"/>
  <c r="C16" i="5"/>
  <c r="L15" i="5"/>
  <c r="U14" i="5"/>
  <c r="B14" i="5"/>
  <c r="F14" i="5"/>
  <c r="F47" i="5"/>
  <c r="I11" i="5"/>
  <c r="R10" i="5"/>
  <c r="AD9" i="5"/>
  <c r="R9" i="5"/>
  <c r="X32" i="5"/>
  <c r="B31" i="5"/>
  <c r="F31" i="5"/>
  <c r="I30" i="5"/>
  <c r="O29" i="5"/>
  <c r="O28" i="5"/>
  <c r="F25" i="5"/>
  <c r="AD24" i="5"/>
  <c r="C24" i="5"/>
  <c r="C23" i="5"/>
  <c r="AD20" i="5"/>
  <c r="C19" i="5"/>
  <c r="U18" i="5"/>
  <c r="X17" i="5"/>
  <c r="L16" i="5"/>
  <c r="U15" i="5"/>
  <c r="AG283" i="5"/>
  <c r="AD401" i="5"/>
  <c r="I283" i="5"/>
  <c r="O283" i="5"/>
  <c r="R341" i="5"/>
  <c r="AA341" i="5"/>
  <c r="AA283" i="5"/>
  <c r="J31" i="3"/>
  <c r="J35" i="3"/>
  <c r="K323" i="3"/>
  <c r="L323" i="3"/>
  <c r="K188" i="3"/>
  <c r="L188" i="3"/>
  <c r="K96" i="3"/>
  <c r="L96" i="3"/>
  <c r="K326" i="3"/>
  <c r="L326" i="3"/>
  <c r="K296" i="3"/>
  <c r="L296" i="3"/>
  <c r="K250" i="3"/>
  <c r="L250" i="3"/>
  <c r="K233" i="3"/>
  <c r="L233" i="3"/>
  <c r="K344" i="3"/>
  <c r="L344" i="3"/>
  <c r="K229" i="3"/>
  <c r="L229" i="3"/>
  <c r="K190" i="3"/>
  <c r="L190" i="3"/>
  <c r="K322" i="3"/>
  <c r="L322" i="3"/>
  <c r="J360" i="3"/>
  <c r="K342" i="3"/>
  <c r="L342" i="3"/>
  <c r="K231" i="3"/>
  <c r="L231" i="3"/>
  <c r="K220" i="3"/>
  <c r="L220" i="3"/>
  <c r="K232" i="3"/>
  <c r="L232" i="3"/>
  <c r="K148" i="3"/>
  <c r="L148" i="3"/>
  <c r="K234" i="3"/>
  <c r="L234" i="3"/>
  <c r="K195" i="3"/>
  <c r="L195" i="3"/>
  <c r="K145" i="3"/>
  <c r="L145" i="3"/>
  <c r="K245" i="3"/>
  <c r="L245" i="3"/>
  <c r="K238" i="3"/>
  <c r="L238" i="3"/>
  <c r="K118" i="3"/>
  <c r="L118" i="3"/>
  <c r="K167" i="3"/>
  <c r="L167" i="3"/>
  <c r="K336" i="3"/>
  <c r="L336" i="3"/>
  <c r="K129" i="3"/>
  <c r="L129" i="3"/>
  <c r="K126" i="3"/>
  <c r="L126" i="3"/>
  <c r="K98" i="3"/>
  <c r="L98" i="3"/>
  <c r="K93" i="3"/>
  <c r="L93" i="3"/>
  <c r="K78" i="3"/>
  <c r="L78" i="3"/>
  <c r="K228" i="3"/>
  <c r="L228" i="3"/>
  <c r="K222" i="3"/>
  <c r="L222" i="3"/>
  <c r="K187" i="3"/>
  <c r="L187" i="3"/>
  <c r="K290" i="3"/>
  <c r="L290" i="3"/>
  <c r="K288" i="3"/>
  <c r="L288" i="3"/>
  <c r="K283" i="3"/>
  <c r="L283" i="3"/>
  <c r="K279" i="3"/>
  <c r="L279" i="3"/>
  <c r="K198" i="3"/>
  <c r="L198" i="3"/>
  <c r="K183" i="3"/>
  <c r="L183" i="3"/>
  <c r="F20" i="3"/>
  <c r="K358" i="3"/>
  <c r="L358" i="3"/>
  <c r="K350" i="3"/>
  <c r="L350" i="3"/>
  <c r="K341" i="3"/>
  <c r="L341" i="3"/>
  <c r="K340" i="3"/>
  <c r="L340" i="3"/>
  <c r="K339" i="3"/>
  <c r="L339" i="3"/>
  <c r="K333" i="3"/>
  <c r="L333" i="3"/>
  <c r="K332" i="3"/>
  <c r="L332" i="3"/>
  <c r="K324" i="3"/>
  <c r="L324" i="3"/>
  <c r="K304" i="3"/>
  <c r="L304" i="3"/>
  <c r="K297" i="3"/>
  <c r="L297" i="3"/>
  <c r="K280" i="3"/>
  <c r="L280" i="3"/>
  <c r="K200" i="3"/>
  <c r="L200" i="3"/>
  <c r="K139" i="3"/>
  <c r="L139" i="3"/>
  <c r="K86" i="3"/>
  <c r="L86" i="3"/>
  <c r="K71" i="3"/>
  <c r="L71" i="3"/>
  <c r="F46" i="3"/>
  <c r="M667" i="3"/>
  <c r="M663" i="3"/>
  <c r="M659" i="3"/>
  <c r="M655" i="3"/>
  <c r="M651" i="3"/>
  <c r="M647" i="3"/>
  <c r="M643" i="3"/>
  <c r="M639" i="3"/>
  <c r="M635" i="3"/>
  <c r="M631" i="3"/>
  <c r="M669" i="3"/>
  <c r="M615" i="3"/>
  <c r="M599" i="3"/>
  <c r="M565" i="3"/>
  <c r="K483" i="3"/>
  <c r="L483" i="3"/>
  <c r="M612" i="3"/>
  <c r="K608" i="3"/>
  <c r="L608" i="3"/>
  <c r="M666" i="3"/>
  <c r="M662" i="3"/>
  <c r="M658" i="3"/>
  <c r="M654" i="3"/>
  <c r="M650" i="3"/>
  <c r="M646" i="3"/>
  <c r="M642" i="3"/>
  <c r="M638" i="3"/>
  <c r="M634" i="3"/>
  <c r="M602" i="3"/>
  <c r="K598" i="3"/>
  <c r="L598" i="3"/>
  <c r="M534" i="3"/>
  <c r="M538" i="3"/>
  <c r="M542" i="3"/>
  <c r="M546" i="3"/>
  <c r="M550" i="3"/>
  <c r="M554" i="3"/>
  <c r="M558" i="3"/>
  <c r="M562" i="3"/>
  <c r="M566" i="3"/>
  <c r="M535" i="3"/>
  <c r="M539" i="3"/>
  <c r="M543" i="3"/>
  <c r="M547" i="3"/>
  <c r="M551" i="3"/>
  <c r="M555" i="3"/>
  <c r="M559" i="3"/>
  <c r="M563" i="3"/>
  <c r="M536" i="3"/>
  <c r="M540" i="3"/>
  <c r="M544" i="3"/>
  <c r="M548" i="3"/>
  <c r="M552" i="3"/>
  <c r="M556" i="3"/>
  <c r="M560" i="3"/>
  <c r="M564" i="3"/>
  <c r="M561" i="3"/>
  <c r="M545" i="3"/>
  <c r="M600" i="3"/>
  <c r="K499" i="3"/>
  <c r="L499" i="3"/>
  <c r="M665" i="3"/>
  <c r="M661" i="3"/>
  <c r="M657" i="3"/>
  <c r="M653" i="3"/>
  <c r="M649" i="3"/>
  <c r="M645" i="3"/>
  <c r="M641" i="3"/>
  <c r="M637" i="3"/>
  <c r="M617" i="3"/>
  <c r="M605" i="3"/>
  <c r="M601" i="3"/>
  <c r="F618" i="3"/>
  <c r="M608" i="3"/>
  <c r="M557" i="3"/>
  <c r="M541" i="3"/>
  <c r="K515" i="3"/>
  <c r="L515" i="3"/>
  <c r="M596" i="3"/>
  <c r="M594" i="3"/>
  <c r="M592" i="3"/>
  <c r="M590" i="3"/>
  <c r="M588" i="3"/>
  <c r="M586" i="3"/>
  <c r="M584" i="3"/>
  <c r="M582" i="3"/>
  <c r="K511" i="3"/>
  <c r="L511" i="3"/>
  <c r="K495" i="3"/>
  <c r="L495" i="3"/>
  <c r="K479" i="3"/>
  <c r="N479" i="3"/>
  <c r="J516" i="3"/>
  <c r="N483" i="3"/>
  <c r="M597" i="3"/>
  <c r="M532" i="3"/>
  <c r="K507" i="3"/>
  <c r="L507" i="3"/>
  <c r="N507" i="3"/>
  <c r="K491" i="3"/>
  <c r="L491" i="3"/>
  <c r="N491" i="3"/>
  <c r="M598" i="3"/>
  <c r="M595" i="3"/>
  <c r="M593" i="3"/>
  <c r="M591" i="3"/>
  <c r="M589" i="3"/>
  <c r="M587" i="3"/>
  <c r="M585" i="3"/>
  <c r="M583" i="3"/>
  <c r="M581" i="3"/>
  <c r="K531" i="3"/>
  <c r="L531" i="3"/>
  <c r="J567" i="3"/>
  <c r="N532" i="3"/>
  <c r="K503" i="3"/>
  <c r="L503" i="3"/>
  <c r="N503" i="3"/>
  <c r="K487" i="3"/>
  <c r="L487" i="3"/>
  <c r="N487" i="3"/>
  <c r="M533" i="3"/>
  <c r="M529" i="3"/>
  <c r="M567" i="3"/>
  <c r="M530" i="3"/>
  <c r="N512" i="3"/>
  <c r="N508" i="3"/>
  <c r="N504" i="3"/>
  <c r="N500" i="3"/>
  <c r="N496" i="3"/>
  <c r="N492" i="3"/>
  <c r="N488" i="3"/>
  <c r="N484" i="3"/>
  <c r="N480" i="3"/>
  <c r="M531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F464" i="3"/>
  <c r="M430" i="3"/>
  <c r="F15" i="3"/>
  <c r="F412" i="3"/>
  <c r="M380" i="3"/>
  <c r="K379" i="3"/>
  <c r="L379" i="3"/>
  <c r="F29" i="3"/>
  <c r="F33" i="3"/>
  <c r="F30" i="3"/>
  <c r="F21" i="3"/>
  <c r="F360" i="3"/>
  <c r="M323" i="3"/>
  <c r="F22" i="3"/>
  <c r="F38" i="3"/>
  <c r="F43" i="3"/>
  <c r="F31" i="3"/>
  <c r="F24" i="3"/>
  <c r="F36" i="3"/>
  <c r="F37" i="3"/>
  <c r="F34" i="3"/>
  <c r="F308" i="3"/>
  <c r="M276" i="3"/>
  <c r="F18" i="3"/>
  <c r="K275" i="3"/>
  <c r="L275" i="3"/>
  <c r="F9" i="3"/>
  <c r="F10" i="3"/>
  <c r="F26" i="3"/>
  <c r="F16" i="3"/>
  <c r="F256" i="3"/>
  <c r="M220" i="3"/>
  <c r="K218" i="3"/>
  <c r="L218" i="3"/>
  <c r="F45" i="3"/>
  <c r="F17" i="3"/>
  <c r="F40" i="3"/>
  <c r="F39" i="3"/>
  <c r="F14" i="3"/>
  <c r="F205" i="3"/>
  <c r="M169" i="3"/>
  <c r="K168" i="3"/>
  <c r="L168" i="3"/>
  <c r="F11" i="3"/>
  <c r="F44" i="3"/>
  <c r="F28" i="3"/>
  <c r="F35" i="3"/>
  <c r="F42" i="3"/>
  <c r="F41" i="3"/>
  <c r="F23" i="3"/>
  <c r="F32" i="3"/>
  <c r="F25" i="3"/>
  <c r="F27" i="3"/>
  <c r="F153" i="3"/>
  <c r="M115" i="3"/>
  <c r="F19" i="3"/>
  <c r="K17" i="3"/>
  <c r="L17" i="3"/>
  <c r="F13" i="3"/>
  <c r="F12" i="3"/>
  <c r="D47" i="3"/>
  <c r="C47" i="3"/>
  <c r="F102" i="3"/>
  <c r="F259" i="2"/>
  <c r="F129" i="2"/>
  <c r="F94" i="2"/>
  <c r="F255" i="2"/>
  <c r="F180" i="2"/>
  <c r="F140" i="2"/>
  <c r="F97" i="2"/>
  <c r="F93" i="2"/>
  <c r="F251" i="2"/>
  <c r="F176" i="2"/>
  <c r="F137" i="2"/>
  <c r="F100" i="2"/>
  <c r="F96" i="2"/>
  <c r="F90" i="2"/>
  <c r="F372" i="2"/>
  <c r="F376" i="2"/>
  <c r="F366" i="2"/>
  <c r="F369" i="2"/>
  <c r="F378" i="2"/>
  <c r="F373" i="2"/>
  <c r="F377" i="2"/>
  <c r="F371" i="2"/>
  <c r="F367" i="2"/>
  <c r="F370" i="2"/>
  <c r="F374" i="2"/>
  <c r="F375" i="2"/>
  <c r="F410" i="2"/>
  <c r="F414" i="2"/>
  <c r="F406" i="2"/>
  <c r="F413" i="2"/>
  <c r="F411" i="2"/>
  <c r="F415" i="2"/>
  <c r="F405" i="2"/>
  <c r="F407" i="2"/>
  <c r="F408" i="2"/>
  <c r="F417" i="2"/>
  <c r="F412" i="2"/>
  <c r="F416" i="2"/>
  <c r="F409" i="2"/>
  <c r="F488" i="2"/>
  <c r="F492" i="2"/>
  <c r="F483" i="2"/>
  <c r="F489" i="2"/>
  <c r="F493" i="2"/>
  <c r="F487" i="2"/>
  <c r="F486" i="2"/>
  <c r="F495" i="2"/>
  <c r="F490" i="2"/>
  <c r="F494" i="2"/>
  <c r="F484" i="2"/>
  <c r="F491" i="2"/>
  <c r="F454" i="2"/>
  <c r="F336" i="2"/>
  <c r="F453" i="2"/>
  <c r="F449" i="2"/>
  <c r="F335" i="2"/>
  <c r="F331" i="2"/>
  <c r="F332" i="2"/>
  <c r="F452" i="2"/>
  <c r="F448" i="2"/>
  <c r="F445" i="2"/>
  <c r="F446" i="2"/>
  <c r="F458" i="2"/>
  <c r="F334" i="2"/>
  <c r="F330" i="2"/>
  <c r="F327" i="2"/>
  <c r="F450" i="2"/>
  <c r="F326" i="2"/>
  <c r="F328" i="2"/>
  <c r="F340" i="2"/>
  <c r="F455" i="2"/>
  <c r="F451" i="2"/>
  <c r="F447" i="2"/>
  <c r="F456" i="2"/>
  <c r="F337" i="2"/>
  <c r="F333" i="2"/>
  <c r="F296" i="2"/>
  <c r="F292" i="2"/>
  <c r="F288" i="2"/>
  <c r="F295" i="2"/>
  <c r="F291" i="2"/>
  <c r="F299" i="2"/>
  <c r="F287" i="2"/>
  <c r="F298" i="2"/>
  <c r="F294" i="2"/>
  <c r="F258" i="2"/>
  <c r="F254" i="2"/>
  <c r="F257" i="2"/>
  <c r="F253" i="2"/>
  <c r="F249" i="2"/>
  <c r="F250" i="2"/>
  <c r="F256" i="2"/>
  <c r="F252" i="2"/>
  <c r="F219" i="2"/>
  <c r="F215" i="2"/>
  <c r="F218" i="2"/>
  <c r="F214" i="2"/>
  <c r="F210" i="2"/>
  <c r="F217" i="2"/>
  <c r="F213" i="2"/>
  <c r="F209" i="2"/>
  <c r="F220" i="2"/>
  <c r="F216" i="2"/>
  <c r="F179" i="2"/>
  <c r="F175" i="2"/>
  <c r="F178" i="2"/>
  <c r="F174" i="2"/>
  <c r="F170" i="2"/>
  <c r="F171" i="2"/>
  <c r="F177" i="2"/>
  <c r="F173" i="2"/>
  <c r="F131" i="2"/>
  <c r="F136" i="2"/>
  <c r="F132" i="2"/>
  <c r="B20" i="2"/>
  <c r="F139" i="2"/>
  <c r="F135" i="2"/>
  <c r="F138" i="2"/>
  <c r="F134" i="2"/>
  <c r="F95" i="2"/>
  <c r="F92" i="2"/>
  <c r="F89" i="2"/>
  <c r="F91" i="2"/>
  <c r="B10" i="2"/>
  <c r="F59" i="2"/>
  <c r="F56" i="2"/>
  <c r="F53" i="2"/>
  <c r="F49" i="2"/>
  <c r="F51" i="2"/>
  <c r="F60" i="2"/>
  <c r="F58" i="2"/>
  <c r="F54" i="2"/>
  <c r="F57" i="2"/>
  <c r="F55" i="2"/>
  <c r="F52" i="2"/>
  <c r="C861" i="4"/>
  <c r="P861" i="4"/>
  <c r="C853" i="4"/>
  <c r="P853" i="4"/>
  <c r="C845" i="4"/>
  <c r="P845" i="4"/>
  <c r="C837" i="4"/>
  <c r="P837" i="4"/>
  <c r="C792" i="4"/>
  <c r="C784" i="4"/>
  <c r="Q29" i="9"/>
  <c r="C776" i="4"/>
  <c r="C768" i="4"/>
  <c r="Q41" i="9"/>
  <c r="C657" i="4"/>
  <c r="C625" i="4"/>
  <c r="C856" i="4"/>
  <c r="P856" i="4"/>
  <c r="Q40" i="9"/>
  <c r="C848" i="4"/>
  <c r="P848" i="4"/>
  <c r="C791" i="4"/>
  <c r="C783" i="4"/>
  <c r="C775" i="4"/>
  <c r="C767" i="4"/>
  <c r="C759" i="4"/>
  <c r="C726" i="4"/>
  <c r="C718" i="4"/>
  <c r="C710" i="4"/>
  <c r="C702" i="4"/>
  <c r="C694" i="4"/>
  <c r="C656" i="4"/>
  <c r="C648" i="4"/>
  <c r="C632" i="4"/>
  <c r="C624" i="4"/>
  <c r="M9" i="9"/>
  <c r="C555" i="4"/>
  <c r="C854" i="4"/>
  <c r="P854" i="4"/>
  <c r="C559" i="4"/>
  <c r="C857" i="4"/>
  <c r="P857" i="4"/>
  <c r="C849" i="4"/>
  <c r="P849" i="4"/>
  <c r="C829" i="4"/>
  <c r="P829" i="4"/>
  <c r="Q11" i="9"/>
  <c r="C760" i="4"/>
  <c r="C721" i="4"/>
  <c r="Q16" i="9"/>
  <c r="C705" i="4"/>
  <c r="Q18" i="9"/>
  <c r="C697" i="4"/>
  <c r="C689" i="4"/>
  <c r="C649" i="4"/>
  <c r="C641" i="4"/>
  <c r="C633" i="4"/>
  <c r="C588" i="4"/>
  <c r="M30" i="9"/>
  <c r="C580" i="4"/>
  <c r="C572" i="4"/>
  <c r="M26" i="9"/>
  <c r="C564" i="4"/>
  <c r="M13" i="9"/>
  <c r="C556" i="4"/>
  <c r="C863" i="4"/>
  <c r="P863" i="4"/>
  <c r="C859" i="4"/>
  <c r="P859" i="4"/>
  <c r="C855" i="4"/>
  <c r="P855" i="4"/>
  <c r="C851" i="4"/>
  <c r="P851" i="4"/>
  <c r="C841" i="4"/>
  <c r="P841" i="4"/>
  <c r="C833" i="4"/>
  <c r="P833" i="4"/>
  <c r="F25" i="8"/>
  <c r="C487" i="2"/>
  <c r="C795" i="1"/>
  <c r="O831" i="1"/>
  <c r="Q21" i="9"/>
  <c r="Q34" i="9"/>
  <c r="Q39" i="9"/>
  <c r="C701" i="4"/>
  <c r="Q12" i="9"/>
  <c r="C693" i="4"/>
  <c r="D23" i="8"/>
  <c r="C406" i="2"/>
  <c r="C653" i="4"/>
  <c r="C645" i="4"/>
  <c r="C637" i="4"/>
  <c r="C629" i="4"/>
  <c r="C621" i="4"/>
  <c r="C576" i="4"/>
  <c r="C560" i="4"/>
  <c r="C532" i="1"/>
  <c r="O568" i="1"/>
  <c r="C494" i="2"/>
  <c r="C491" i="2"/>
  <c r="C490" i="2"/>
  <c r="C334" i="2"/>
  <c r="C330" i="2"/>
  <c r="C852" i="4"/>
  <c r="P852" i="4"/>
  <c r="C836" i="4"/>
  <c r="P836" i="4"/>
  <c r="C780" i="4"/>
  <c r="C764" i="4"/>
  <c r="C583" i="4"/>
  <c r="C858" i="4"/>
  <c r="P858" i="4"/>
  <c r="C850" i="4"/>
  <c r="P850" i="4"/>
  <c r="Q25" i="9"/>
  <c r="C840" i="4"/>
  <c r="P840" i="4"/>
  <c r="C832" i="4"/>
  <c r="P832" i="4"/>
  <c r="E25" i="8"/>
  <c r="C486" i="2"/>
  <c r="C795" i="4"/>
  <c r="C787" i="4"/>
  <c r="C779" i="4"/>
  <c r="C771" i="4"/>
  <c r="C763" i="4"/>
  <c r="L24" i="8"/>
  <c r="L26" i="8"/>
  <c r="C454" i="2"/>
  <c r="H24" i="8"/>
  <c r="H26" i="8"/>
  <c r="C450" i="2"/>
  <c r="D24" i="8"/>
  <c r="C445" i="2"/>
  <c r="Q43" i="9"/>
  <c r="C722" i="4"/>
  <c r="Q23" i="9"/>
  <c r="C714" i="4"/>
  <c r="C706" i="4"/>
  <c r="C698" i="4"/>
  <c r="K23" i="8"/>
  <c r="K26" i="8"/>
  <c r="C414" i="2"/>
  <c r="G23" i="8"/>
  <c r="G26" i="8"/>
  <c r="C410" i="2"/>
  <c r="C23" i="8"/>
  <c r="C405" i="2"/>
  <c r="C652" i="4"/>
  <c r="C644" i="4"/>
  <c r="C636" i="4"/>
  <c r="C628" i="4"/>
  <c r="J20" i="8"/>
  <c r="J21" i="8"/>
  <c r="C374" i="2"/>
  <c r="F20" i="8"/>
  <c r="F21" i="8"/>
  <c r="C370" i="2"/>
  <c r="M40" i="9"/>
  <c r="C575" i="4"/>
  <c r="M25" i="9"/>
  <c r="C567" i="4"/>
  <c r="M19" i="8"/>
  <c r="M21" i="8"/>
  <c r="C337" i="2"/>
  <c r="I19" i="8"/>
  <c r="I21" i="8"/>
  <c r="C333" i="2"/>
  <c r="E19" i="8"/>
  <c r="E21" i="8"/>
  <c r="C329" i="2"/>
  <c r="C455" i="2"/>
  <c r="C451" i="2"/>
  <c r="C447" i="2"/>
  <c r="C415" i="2"/>
  <c r="C411" i="2"/>
  <c r="C375" i="2"/>
  <c r="C371" i="2"/>
  <c r="C862" i="4"/>
  <c r="P862" i="4"/>
  <c r="C846" i="4"/>
  <c r="P846" i="4"/>
  <c r="C717" i="4"/>
  <c r="C571" i="4"/>
  <c r="C847" i="4"/>
  <c r="P847" i="4"/>
  <c r="C843" i="4"/>
  <c r="P843" i="4"/>
  <c r="C839" i="4"/>
  <c r="P839" i="4"/>
  <c r="C835" i="4"/>
  <c r="P835" i="4"/>
  <c r="C831" i="4"/>
  <c r="P831" i="4"/>
  <c r="C827" i="4"/>
  <c r="P827" i="4"/>
  <c r="C724" i="4"/>
  <c r="C720" i="4"/>
  <c r="C716" i="4"/>
  <c r="C712" i="4"/>
  <c r="C708" i="4"/>
  <c r="C704" i="4"/>
  <c r="Q26" i="9"/>
  <c r="C700" i="4"/>
  <c r="C696" i="4"/>
  <c r="C692" i="4"/>
  <c r="C590" i="4"/>
  <c r="C586" i="4"/>
  <c r="M42" i="9"/>
  <c r="C582" i="4"/>
  <c r="C578" i="4"/>
  <c r="C574" i="4"/>
  <c r="C570" i="4"/>
  <c r="C566" i="4"/>
  <c r="C562" i="4"/>
  <c r="C558" i="4"/>
  <c r="C554" i="4"/>
  <c r="C493" i="2"/>
  <c r="C489" i="2"/>
  <c r="C453" i="2"/>
  <c r="C449" i="2"/>
  <c r="C377" i="2"/>
  <c r="C373" i="2"/>
  <c r="C369" i="2"/>
  <c r="C719" i="4"/>
  <c r="C711" i="4"/>
  <c r="C703" i="4"/>
  <c r="C647" i="4"/>
  <c r="C631" i="4"/>
  <c r="C25" i="8"/>
  <c r="C793" i="4"/>
  <c r="C789" i="4"/>
  <c r="C785" i="4"/>
  <c r="C781" i="4"/>
  <c r="C777" i="4"/>
  <c r="C773" i="4"/>
  <c r="C765" i="4"/>
  <c r="O46" i="9"/>
  <c r="C761" i="4"/>
  <c r="J24" i="8"/>
  <c r="J26" i="8"/>
  <c r="C452" i="2"/>
  <c r="F24" i="8"/>
  <c r="F26" i="8"/>
  <c r="C448" i="2"/>
  <c r="C730" i="1"/>
  <c r="O757" i="1"/>
  <c r="Q27" i="9"/>
  <c r="Q9" i="9"/>
  <c r="Q17" i="9"/>
  <c r="M23" i="8"/>
  <c r="M26" i="8"/>
  <c r="C416" i="2"/>
  <c r="I23" i="8"/>
  <c r="I26" i="8"/>
  <c r="C412" i="2"/>
  <c r="E23" i="8"/>
  <c r="C408" i="2"/>
  <c r="C658" i="4"/>
  <c r="C654" i="4"/>
  <c r="C646" i="4"/>
  <c r="C642" i="4"/>
  <c r="C638" i="4"/>
  <c r="C634" i="4"/>
  <c r="C630" i="4"/>
  <c r="C622" i="4"/>
  <c r="L20" i="8"/>
  <c r="L21" i="8"/>
  <c r="C376" i="2"/>
  <c r="H20" i="8"/>
  <c r="H21" i="8"/>
  <c r="C372" i="2"/>
  <c r="D20" i="8"/>
  <c r="D21" i="8"/>
  <c r="C367" i="2"/>
  <c r="M21" i="9"/>
  <c r="C589" i="4"/>
  <c r="C585" i="4"/>
  <c r="M34" i="9"/>
  <c r="C581" i="4"/>
  <c r="C573" i="4"/>
  <c r="C561" i="4"/>
  <c r="K19" i="8"/>
  <c r="K21" i="8"/>
  <c r="C335" i="2"/>
  <c r="G19" i="8"/>
  <c r="G21" i="8"/>
  <c r="C331" i="2"/>
  <c r="C19" i="8"/>
  <c r="C326" i="2"/>
  <c r="C492" i="2"/>
  <c r="C488" i="2"/>
  <c r="C413" i="2"/>
  <c r="C409" i="2"/>
  <c r="C336" i="2"/>
  <c r="C332" i="2"/>
  <c r="C842" i="4"/>
  <c r="P842" i="4"/>
  <c r="C834" i="4"/>
  <c r="P834" i="4"/>
  <c r="C826" i="4"/>
  <c r="C794" i="4"/>
  <c r="C786" i="4"/>
  <c r="C778" i="4"/>
  <c r="C770" i="4"/>
  <c r="C762" i="4"/>
  <c r="C707" i="4"/>
  <c r="C691" i="4"/>
  <c r="C651" i="4"/>
  <c r="C635" i="4"/>
  <c r="C283" i="4"/>
  <c r="I13" i="9"/>
  <c r="C310" i="4"/>
  <c r="D138" i="2"/>
  <c r="E138" i="2"/>
  <c r="C225" i="4"/>
  <c r="C203" i="1"/>
  <c r="C422" i="4"/>
  <c r="C317" i="4"/>
  <c r="C303" i="4"/>
  <c r="C312" i="4"/>
  <c r="D14" i="8"/>
  <c r="C210" i="2"/>
  <c r="C371" i="4"/>
  <c r="C351" i="4"/>
  <c r="C335" i="1"/>
  <c r="D251" i="2"/>
  <c r="E251" i="2"/>
  <c r="C427" i="4"/>
  <c r="C433" i="4"/>
  <c r="C421" i="4"/>
  <c r="C418" i="4"/>
  <c r="C435" i="4"/>
  <c r="C313" i="4"/>
  <c r="C298" i="4"/>
  <c r="C217" i="2"/>
  <c r="C227" i="4"/>
  <c r="E10" i="8"/>
  <c r="C258" i="2"/>
  <c r="L15" i="8"/>
  <c r="C419" i="4"/>
  <c r="C140" i="2"/>
  <c r="M10" i="8"/>
  <c r="C150" i="4"/>
  <c r="C99" i="4"/>
  <c r="D15" i="8"/>
  <c r="C446" i="4"/>
  <c r="I8" i="9"/>
  <c r="C354" i="4"/>
  <c r="C377" i="4"/>
  <c r="D137" i="2"/>
  <c r="E137" i="2"/>
  <c r="C87" i="4"/>
  <c r="D259" i="2"/>
  <c r="E259" i="2"/>
  <c r="C436" i="4"/>
  <c r="I35" i="9"/>
  <c r="C440" i="4"/>
  <c r="C441" i="4"/>
  <c r="L13" i="8"/>
  <c r="C304" i="4"/>
  <c r="C284" i="4"/>
  <c r="C293" i="4"/>
  <c r="K13" i="8"/>
  <c r="C178" i="2"/>
  <c r="C384" i="4"/>
  <c r="C382" i="4"/>
  <c r="C228" i="4"/>
  <c r="C248" i="4"/>
  <c r="C243" i="4"/>
  <c r="C163" i="4"/>
  <c r="D90" i="2"/>
  <c r="E90" i="2"/>
  <c r="C285" i="4"/>
  <c r="G14" i="8"/>
  <c r="C214" i="2"/>
  <c r="C229" i="4"/>
  <c r="C134" i="2"/>
  <c r="G10" i="8"/>
  <c r="C159" i="4"/>
  <c r="C88" i="4"/>
  <c r="H13" i="8"/>
  <c r="C175" i="2"/>
  <c r="I42" i="9"/>
  <c r="C307" i="4"/>
  <c r="C295" i="4"/>
  <c r="C359" i="4"/>
  <c r="C372" i="4"/>
  <c r="C348" i="4"/>
  <c r="C358" i="4"/>
  <c r="C223" i="4"/>
  <c r="C212" i="4"/>
  <c r="C222" i="4"/>
  <c r="C171" i="4"/>
  <c r="C149" i="4"/>
  <c r="C104" i="4"/>
  <c r="C76" i="4"/>
  <c r="C375" i="4"/>
  <c r="I30" i="9"/>
  <c r="D10" i="8"/>
  <c r="C130" i="2"/>
  <c r="C179" i="4"/>
  <c r="C158" i="4"/>
  <c r="C145" i="4"/>
  <c r="C109" i="4"/>
  <c r="C97" i="4"/>
  <c r="C83" i="4"/>
  <c r="C287" i="4"/>
  <c r="H14" i="8"/>
  <c r="C360" i="4"/>
  <c r="C376" i="4"/>
  <c r="C367" i="4"/>
  <c r="C353" i="4"/>
  <c r="C385" i="4"/>
  <c r="C215" i="4"/>
  <c r="C175" i="4"/>
  <c r="C166" i="4"/>
  <c r="C155" i="4"/>
  <c r="C93" i="4"/>
  <c r="C77" i="4"/>
  <c r="G8" i="8"/>
  <c r="C54" i="2"/>
  <c r="C49" i="2"/>
  <c r="C8" i="8"/>
  <c r="C178" i="4"/>
  <c r="C170" i="4"/>
  <c r="C154" i="4"/>
  <c r="J9" i="8"/>
  <c r="C97" i="2"/>
  <c r="F9" i="8"/>
  <c r="C93" i="2"/>
  <c r="C103" i="4"/>
  <c r="E36" i="9"/>
  <c r="C92" i="4"/>
  <c r="E17" i="9"/>
  <c r="C81" i="4"/>
  <c r="L8" i="8"/>
  <c r="C59" i="2"/>
  <c r="H8" i="8"/>
  <c r="C55" i="2"/>
  <c r="C157" i="4"/>
  <c r="C107" i="4"/>
  <c r="C101" i="4"/>
  <c r="C91" i="4"/>
  <c r="E33" i="9"/>
  <c r="C85" i="4"/>
  <c r="C75" i="4"/>
  <c r="C73" i="1"/>
  <c r="C177" i="4"/>
  <c r="C161" i="4"/>
  <c r="C146" i="4"/>
  <c r="C111" i="4"/>
  <c r="E21" i="9"/>
  <c r="C105" i="4"/>
  <c r="C100" i="4"/>
  <c r="C95" i="4"/>
  <c r="E22" i="9"/>
  <c r="C89" i="4"/>
  <c r="C84" i="4"/>
  <c r="C79" i="4"/>
  <c r="C100" i="2"/>
  <c r="C96" i="2"/>
  <c r="C92" i="2"/>
  <c r="C180" i="4"/>
  <c r="C173" i="4"/>
  <c r="C164" i="4"/>
  <c r="C112" i="4"/>
  <c r="C110" i="4"/>
  <c r="E45" i="9"/>
  <c r="C106" i="4"/>
  <c r="C102" i="4"/>
  <c r="C98" i="4"/>
  <c r="C94" i="4"/>
  <c r="C90" i="4"/>
  <c r="C86" i="4"/>
  <c r="E26" i="9"/>
  <c r="C82" i="4"/>
  <c r="C78" i="4"/>
  <c r="K38" i="3"/>
  <c r="L38" i="3"/>
  <c r="N383" i="3"/>
  <c r="N411" i="3"/>
  <c r="N402" i="3"/>
  <c r="N384" i="3"/>
  <c r="N412" i="3"/>
  <c r="N387" i="3"/>
  <c r="N396" i="3"/>
  <c r="N403" i="3"/>
  <c r="N407" i="3"/>
  <c r="N406" i="3"/>
  <c r="N386" i="3"/>
  <c r="N376" i="3"/>
  <c r="N382" i="3"/>
  <c r="N379" i="3"/>
  <c r="N390" i="3"/>
  <c r="N408" i="3"/>
  <c r="M383" i="3"/>
  <c r="N392" i="3"/>
  <c r="N381" i="3"/>
  <c r="N409" i="3"/>
  <c r="N385" i="3"/>
  <c r="N397" i="3"/>
  <c r="N394" i="3"/>
  <c r="N395" i="3"/>
  <c r="N377" i="3"/>
  <c r="N399" i="3"/>
  <c r="N398" i="3"/>
  <c r="N389" i="3"/>
  <c r="N380" i="3"/>
  <c r="N378" i="3"/>
  <c r="N375" i="3"/>
  <c r="N410" i="3"/>
  <c r="N401" i="3"/>
  <c r="N405" i="3"/>
  <c r="N393" i="3"/>
  <c r="N400" i="3"/>
  <c r="N391" i="3"/>
  <c r="N404" i="3"/>
  <c r="O502" i="1"/>
  <c r="O503" i="1"/>
  <c r="O497" i="1"/>
  <c r="O495" i="1"/>
  <c r="O498" i="1"/>
  <c r="O480" i="1"/>
  <c r="O489" i="1"/>
  <c r="O493" i="1"/>
  <c r="O479" i="1"/>
  <c r="O470" i="1"/>
  <c r="O487" i="1"/>
  <c r="O485" i="1"/>
  <c r="O482" i="1"/>
  <c r="J40" i="3"/>
  <c r="K21" i="3"/>
  <c r="L21" i="3"/>
  <c r="J41" i="3"/>
  <c r="J36" i="3"/>
  <c r="K32" i="3"/>
  <c r="L32" i="3"/>
  <c r="J39" i="3"/>
  <c r="J33" i="3"/>
  <c r="J44" i="3"/>
  <c r="K42" i="3"/>
  <c r="L42" i="3"/>
  <c r="J23" i="3"/>
  <c r="K23" i="3"/>
  <c r="L23" i="3"/>
  <c r="C34" i="1"/>
  <c r="O466" i="1"/>
  <c r="C523" i="4"/>
  <c r="C36" i="1"/>
  <c r="C11" i="1"/>
  <c r="C12" i="1"/>
  <c r="D289" i="2"/>
  <c r="E289" i="2"/>
  <c r="C301" i="2"/>
  <c r="C29" i="1"/>
  <c r="M17" i="9"/>
  <c r="J46" i="9"/>
  <c r="J520" i="5"/>
  <c r="B753" i="5"/>
  <c r="C557" i="4"/>
  <c r="M16" i="9"/>
  <c r="C577" i="4"/>
  <c r="M10" i="9"/>
  <c r="C690" i="4"/>
  <c r="C366" i="2"/>
  <c r="M45" i="9"/>
  <c r="O741" i="1"/>
  <c r="C587" i="4"/>
  <c r="C563" i="4"/>
  <c r="C640" i="4"/>
  <c r="O560" i="1"/>
  <c r="K25" i="3"/>
  <c r="L25" i="3"/>
  <c r="K16" i="3"/>
  <c r="L16" i="3"/>
  <c r="N511" i="3"/>
  <c r="AD47" i="5"/>
  <c r="B47" i="5"/>
  <c r="X47" i="5"/>
  <c r="O47" i="5"/>
  <c r="AG47" i="5"/>
  <c r="U47" i="5"/>
  <c r="C28" i="1"/>
  <c r="E8" i="1"/>
  <c r="C38" i="1"/>
  <c r="J45" i="3"/>
  <c r="K43" i="3"/>
  <c r="L43" i="3"/>
  <c r="C46" i="1"/>
  <c r="AH520" i="5"/>
  <c r="Y578" i="5"/>
  <c r="B518" i="5"/>
  <c r="V578" i="5"/>
  <c r="B695" i="5"/>
  <c r="D578" i="5"/>
  <c r="B578" i="5"/>
  <c r="AH518" i="5"/>
  <c r="J578" i="5"/>
  <c r="AH576" i="5"/>
  <c r="J631" i="3"/>
  <c r="M32" i="9"/>
  <c r="E26" i="8"/>
  <c r="C598" i="1"/>
  <c r="O603" i="1"/>
  <c r="M35" i="9"/>
  <c r="D26" i="8"/>
  <c r="M31" i="9"/>
  <c r="K27" i="3"/>
  <c r="L27" i="3"/>
  <c r="C17" i="1"/>
  <c r="C33" i="1"/>
  <c r="AJ47" i="5"/>
  <c r="N8" i="1"/>
  <c r="B576" i="5"/>
  <c r="C553" i="4"/>
  <c r="C591" i="4"/>
  <c r="P589" i="4"/>
  <c r="M8" i="9"/>
  <c r="Q33" i="9"/>
  <c r="C699" i="4"/>
  <c r="Q44" i="9"/>
  <c r="C723" i="4"/>
  <c r="P46" i="9"/>
  <c r="M520" i="5"/>
  <c r="Y520" i="5"/>
  <c r="D520" i="5"/>
  <c r="B520" i="5"/>
  <c r="P520" i="5"/>
  <c r="AB520" i="5"/>
  <c r="V520" i="5"/>
  <c r="M39" i="9"/>
  <c r="C565" i="4"/>
  <c r="N531" i="3"/>
  <c r="J618" i="3"/>
  <c r="N598" i="3"/>
  <c r="L47" i="5"/>
  <c r="J24" i="3"/>
  <c r="K34" i="3"/>
  <c r="L34" i="3"/>
  <c r="C13" i="1"/>
  <c r="C25" i="1"/>
  <c r="C16" i="1"/>
  <c r="C31" i="1"/>
  <c r="S50" i="5"/>
  <c r="M578" i="5"/>
  <c r="P578" i="5"/>
  <c r="S520" i="5"/>
  <c r="J427" i="3"/>
  <c r="G464" i="3"/>
  <c r="J15" i="3"/>
  <c r="K15" i="3"/>
  <c r="L15" i="3"/>
  <c r="G578" i="5"/>
  <c r="AE578" i="5"/>
  <c r="B636" i="5"/>
  <c r="AB637" i="5"/>
  <c r="B754" i="5"/>
  <c r="AB578" i="5"/>
  <c r="G669" i="3"/>
  <c r="Q22" i="9"/>
  <c r="C709" i="4"/>
  <c r="C24" i="8"/>
  <c r="B24" i="8"/>
  <c r="C444" i="2"/>
  <c r="D444" i="2"/>
  <c r="E444" i="2"/>
  <c r="M11" i="9"/>
  <c r="C623" i="4"/>
  <c r="O215" i="1"/>
  <c r="O217" i="1"/>
  <c r="O219" i="1"/>
  <c r="O220" i="1"/>
  <c r="O231" i="1"/>
  <c r="O204" i="1"/>
  <c r="O238" i="1"/>
  <c r="O221" i="1"/>
  <c r="O223" i="1"/>
  <c r="C40" i="1"/>
  <c r="J8" i="1"/>
  <c r="G169" i="5"/>
  <c r="S169" i="5"/>
  <c r="AE169" i="5"/>
  <c r="AB169" i="5"/>
  <c r="D169" i="5"/>
  <c r="Y169" i="5"/>
  <c r="V169" i="5"/>
  <c r="AH169" i="5"/>
  <c r="P169" i="5"/>
  <c r="J65" i="3"/>
  <c r="G102" i="3"/>
  <c r="D138" i="1"/>
  <c r="C139" i="1"/>
  <c r="C250" i="2"/>
  <c r="D248" i="2"/>
  <c r="E248" i="2"/>
  <c r="E14" i="9"/>
  <c r="O240" i="1"/>
  <c r="V228" i="5"/>
  <c r="B228" i="5"/>
  <c r="V226" i="5"/>
  <c r="K131" i="3"/>
  <c r="L131" i="3"/>
  <c r="C42" i="1"/>
  <c r="C22" i="1"/>
  <c r="M169" i="5"/>
  <c r="K8" i="1"/>
  <c r="C35" i="1"/>
  <c r="C20" i="1"/>
  <c r="F8" i="1"/>
  <c r="H10" i="8"/>
  <c r="C135" i="2"/>
  <c r="D135" i="2"/>
  <c r="E135" i="2"/>
  <c r="M8" i="1"/>
  <c r="C32" i="1"/>
  <c r="C244" i="4"/>
  <c r="G13" i="8"/>
  <c r="C174" i="2"/>
  <c r="D174" i="2"/>
  <c r="E174" i="2"/>
  <c r="C288" i="4"/>
  <c r="C357" i="4"/>
  <c r="H46" i="9"/>
  <c r="C425" i="4"/>
  <c r="C400" i="1"/>
  <c r="O423" i="1"/>
  <c r="K293" i="3"/>
  <c r="L293" i="3"/>
  <c r="J308" i="3"/>
  <c r="C24" i="1"/>
  <c r="C45" i="1"/>
  <c r="I23" i="9"/>
  <c r="C41" i="1"/>
  <c r="C26" i="1"/>
  <c r="G343" i="5"/>
  <c r="C306" i="4"/>
  <c r="C27" i="1"/>
  <c r="O370" i="1"/>
  <c r="O336" i="1"/>
  <c r="O363" i="1"/>
  <c r="O341" i="1"/>
  <c r="O347" i="1"/>
  <c r="V405" i="5"/>
  <c r="V403" i="5"/>
  <c r="E16" i="9"/>
  <c r="N324" i="3"/>
  <c r="N326" i="3"/>
  <c r="N323" i="3"/>
  <c r="N337" i="3"/>
  <c r="N342" i="3"/>
  <c r="N350" i="3"/>
  <c r="N322" i="3"/>
  <c r="J169" i="5"/>
  <c r="C43" i="1"/>
  <c r="C10" i="8"/>
  <c r="C129" i="2"/>
  <c r="D129" i="2"/>
  <c r="E129" i="2"/>
  <c r="H8" i="1"/>
  <c r="C180" i="2"/>
  <c r="D180" i="2"/>
  <c r="E180" i="2"/>
  <c r="M13" i="8"/>
  <c r="I37" i="9"/>
  <c r="C379" i="4"/>
  <c r="O367" i="1"/>
  <c r="C432" i="4"/>
  <c r="C167" i="4"/>
  <c r="C370" i="4"/>
  <c r="C373" i="4"/>
  <c r="C380" i="4"/>
  <c r="K175" i="3"/>
  <c r="L175" i="3"/>
  <c r="J205" i="3"/>
  <c r="C301" i="4"/>
  <c r="E12" i="9"/>
  <c r="C148" i="4"/>
  <c r="E27" i="9"/>
  <c r="C174" i="4"/>
  <c r="K99" i="3"/>
  <c r="L99" i="3"/>
  <c r="M8" i="8"/>
  <c r="C60" i="2"/>
  <c r="D60" i="2"/>
  <c r="E60" i="2"/>
  <c r="C10" i="1"/>
  <c r="C316" i="4"/>
  <c r="C220" i="2"/>
  <c r="D220" i="2"/>
  <c r="E220" i="2"/>
  <c r="M14" i="8"/>
  <c r="C365" i="4"/>
  <c r="I36" i="9"/>
  <c r="C369" i="4"/>
  <c r="C450" i="4"/>
  <c r="K80" i="3"/>
  <c r="L80" i="3"/>
  <c r="C281" i="4"/>
  <c r="C318" i="4"/>
  <c r="I10" i="9"/>
  <c r="C269" i="1"/>
  <c r="O295" i="1"/>
  <c r="L138" i="1"/>
  <c r="L8" i="1"/>
  <c r="E32" i="9"/>
  <c r="L11" i="8"/>
  <c r="L28" i="8"/>
  <c r="I29" i="9"/>
  <c r="K33" i="3"/>
  <c r="L33" i="3"/>
  <c r="E20" i="9"/>
  <c r="E35" i="9"/>
  <c r="E37" i="9"/>
  <c r="E44" i="9"/>
  <c r="O214" i="1"/>
  <c r="M11" i="8"/>
  <c r="K8" i="8"/>
  <c r="C58" i="2"/>
  <c r="J49" i="5"/>
  <c r="G8" i="1"/>
  <c r="C30" i="1"/>
  <c r="J224" i="3"/>
  <c r="K224" i="3"/>
  <c r="L224" i="3"/>
  <c r="J18" i="3"/>
  <c r="H256" i="3"/>
  <c r="I43" i="9"/>
  <c r="K46" i="3"/>
  <c r="L46" i="3"/>
  <c r="J115" i="3"/>
  <c r="H153" i="3"/>
  <c r="V285" i="5"/>
  <c r="J8" i="8"/>
  <c r="J11" i="8"/>
  <c r="J28" i="8"/>
  <c r="C57" i="2"/>
  <c r="D57" i="2"/>
  <c r="E57" i="2"/>
  <c r="C216" i="4"/>
  <c r="C234" i="4"/>
  <c r="I39" i="9"/>
  <c r="C292" i="4"/>
  <c r="I14" i="8"/>
  <c r="C216" i="2"/>
  <c r="D216" i="2"/>
  <c r="E216" i="2"/>
  <c r="C442" i="4"/>
  <c r="V50" i="5"/>
  <c r="V49" i="5"/>
  <c r="J50" i="5"/>
  <c r="J20" i="3"/>
  <c r="K30" i="3"/>
  <c r="L30" i="3"/>
  <c r="C219" i="4"/>
  <c r="C230" i="4"/>
  <c r="C245" i="4"/>
  <c r="F13" i="8"/>
  <c r="F16" i="8"/>
  <c r="C173" i="2"/>
  <c r="D173" i="2"/>
  <c r="E173" i="2"/>
  <c r="C434" i="4"/>
  <c r="Y287" i="5"/>
  <c r="AB287" i="5"/>
  <c r="G287" i="5"/>
  <c r="AE287" i="5"/>
  <c r="AH287" i="5"/>
  <c r="P287" i="5"/>
  <c r="D287" i="5"/>
  <c r="D8" i="8"/>
  <c r="D11" i="8"/>
  <c r="C50" i="2"/>
  <c r="D50" i="2"/>
  <c r="E50" i="2"/>
  <c r="C39" i="1"/>
  <c r="C374" i="4"/>
  <c r="P50" i="5"/>
  <c r="P49" i="5"/>
  <c r="C151" i="4"/>
  <c r="E15" i="9"/>
  <c r="C299" i="4"/>
  <c r="I31" i="9"/>
  <c r="C219" i="2"/>
  <c r="D219" i="2"/>
  <c r="E219" i="2"/>
  <c r="L14" i="8"/>
  <c r="L16" i="8"/>
  <c r="C254" i="2"/>
  <c r="D254" i="2"/>
  <c r="E254" i="2"/>
  <c r="H15" i="8"/>
  <c r="H16" i="8"/>
  <c r="Y49" i="5"/>
  <c r="Y50" i="5"/>
  <c r="J37" i="3"/>
  <c r="K37" i="3"/>
  <c r="L37" i="3"/>
  <c r="I14" i="9"/>
  <c r="I16" i="9"/>
  <c r="G16" i="8"/>
  <c r="I21" i="9"/>
  <c r="R21" i="9"/>
  <c r="I41" i="9"/>
  <c r="I32" i="9"/>
  <c r="I47" i="5"/>
  <c r="B167" i="5"/>
  <c r="C19" i="1"/>
  <c r="C236" i="4"/>
  <c r="E13" i="8"/>
  <c r="C172" i="2"/>
  <c r="C294" i="4"/>
  <c r="C349" i="4"/>
  <c r="C366" i="4"/>
  <c r="C439" i="4"/>
  <c r="E28" i="9"/>
  <c r="C181" i="4"/>
  <c r="C221" i="4"/>
  <c r="C169" i="2"/>
  <c r="C13" i="8"/>
  <c r="C286" i="4"/>
  <c r="J221" i="3"/>
  <c r="G256" i="3"/>
  <c r="J14" i="3"/>
  <c r="K12" i="3"/>
  <c r="L12" i="3"/>
  <c r="C15" i="1"/>
  <c r="E43" i="9"/>
  <c r="C108" i="4"/>
  <c r="E23" i="9"/>
  <c r="C169" i="4"/>
  <c r="I24" i="9"/>
  <c r="C430" i="4"/>
  <c r="AE405" i="5"/>
  <c r="M405" i="5"/>
  <c r="AH405" i="5"/>
  <c r="G405" i="5"/>
  <c r="E39" i="9"/>
  <c r="C156" i="4"/>
  <c r="E8" i="8"/>
  <c r="E11" i="8"/>
  <c r="E28" i="8"/>
  <c r="C52" i="2"/>
  <c r="I44" i="9"/>
  <c r="C314" i="4"/>
  <c r="C14" i="8"/>
  <c r="B14" i="8"/>
  <c r="C209" i="2"/>
  <c r="D209" i="2"/>
  <c r="E209" i="2"/>
  <c r="C218" i="2"/>
  <c r="D218" i="2"/>
  <c r="E218" i="2"/>
  <c r="K14" i="8"/>
  <c r="K16" i="8"/>
  <c r="C363" i="4"/>
  <c r="I20" i="9"/>
  <c r="J287" i="5"/>
  <c r="D50" i="5"/>
  <c r="D49" i="5"/>
  <c r="C311" i="4"/>
  <c r="E16" i="8"/>
  <c r="J28" i="3"/>
  <c r="K39" i="3"/>
  <c r="L39" i="3"/>
  <c r="E41" i="9"/>
  <c r="C168" i="4"/>
  <c r="B403" i="5"/>
  <c r="I25" i="9"/>
  <c r="E18" i="9"/>
  <c r="E10" i="9"/>
  <c r="E38" i="9"/>
  <c r="I33" i="9"/>
  <c r="I17" i="9"/>
  <c r="K20" i="3"/>
  <c r="L20" i="3"/>
  <c r="R47" i="5"/>
  <c r="Y108" i="5"/>
  <c r="M108" i="5"/>
  <c r="C23" i="1"/>
  <c r="B109" i="5"/>
  <c r="B108" i="5"/>
  <c r="M49" i="5"/>
  <c r="F8" i="8"/>
  <c r="F11" i="8"/>
  <c r="F28" i="8"/>
  <c r="C53" i="2"/>
  <c r="D53" i="2"/>
  <c r="E53" i="2"/>
  <c r="E11" i="9"/>
  <c r="C214" i="4"/>
  <c r="C226" i="4"/>
  <c r="C250" i="4"/>
  <c r="P228" i="4"/>
  <c r="C240" i="4"/>
  <c r="C356" i="4"/>
  <c r="G46" i="9"/>
  <c r="AB49" i="5"/>
  <c r="C290" i="4"/>
  <c r="C447" i="4"/>
  <c r="C94" i="2"/>
  <c r="D94" i="2"/>
  <c r="E94" i="2"/>
  <c r="G9" i="8"/>
  <c r="G11" i="8"/>
  <c r="G28" i="8"/>
  <c r="C139" i="2"/>
  <c r="D139" i="2"/>
  <c r="E139" i="2"/>
  <c r="L10" i="8"/>
  <c r="I13" i="8"/>
  <c r="I16" i="8"/>
  <c r="C176" i="2"/>
  <c r="D176" i="2"/>
  <c r="E176" i="2"/>
  <c r="I138" i="1"/>
  <c r="I27" i="9"/>
  <c r="C378" i="4"/>
  <c r="C454" i="4"/>
  <c r="C47" i="5"/>
  <c r="S49" i="5"/>
  <c r="J13" i="3"/>
  <c r="K13" i="3"/>
  <c r="L13" i="3"/>
  <c r="C21" i="1"/>
  <c r="E34" i="9"/>
  <c r="R34" i="9"/>
  <c r="C172" i="4"/>
  <c r="I8" i="8"/>
  <c r="I11" i="8"/>
  <c r="C56" i="2"/>
  <c r="D56" i="2"/>
  <c r="E56" i="2"/>
  <c r="C315" i="4"/>
  <c r="I45" i="9"/>
  <c r="I12" i="9"/>
  <c r="C352" i="4"/>
  <c r="C368" i="4"/>
  <c r="I22" i="9"/>
  <c r="I26" i="9"/>
  <c r="R26" i="9"/>
  <c r="C428" i="4"/>
  <c r="AH49" i="5"/>
  <c r="B344" i="5"/>
  <c r="D405" i="5"/>
  <c r="Y405" i="5"/>
  <c r="B285" i="5"/>
  <c r="S285" i="5"/>
  <c r="J405" i="5"/>
  <c r="N176" i="3"/>
  <c r="N187" i="3"/>
  <c r="N169" i="3"/>
  <c r="N182" i="3"/>
  <c r="N189" i="3"/>
  <c r="N178" i="3"/>
  <c r="N183" i="3"/>
  <c r="N202" i="3"/>
  <c r="N172" i="3"/>
  <c r="N179" i="3"/>
  <c r="N186" i="3"/>
  <c r="N194" i="3"/>
  <c r="N203" i="3"/>
  <c r="N196" i="3"/>
  <c r="N204" i="3"/>
  <c r="N174" i="3"/>
  <c r="N180" i="3"/>
  <c r="N171" i="3"/>
  <c r="N168" i="3"/>
  <c r="N181" i="3"/>
  <c r="N198" i="3"/>
  <c r="N175" i="3"/>
  <c r="N191" i="3"/>
  <c r="N199" i="3"/>
  <c r="N173" i="3"/>
  <c r="N177" i="3"/>
  <c r="N192" i="3"/>
  <c r="N184" i="3"/>
  <c r="N200" i="3"/>
  <c r="N170" i="3"/>
  <c r="N201" i="3"/>
  <c r="N167" i="3"/>
  <c r="N195" i="3"/>
  <c r="N185" i="3"/>
  <c r="N298" i="3"/>
  <c r="N325" i="3"/>
  <c r="N190" i="3"/>
  <c r="N344" i="3"/>
  <c r="N188" i="3"/>
  <c r="N193" i="3"/>
  <c r="K19" i="3"/>
  <c r="L19" i="3"/>
  <c r="N197" i="3"/>
  <c r="N333" i="3"/>
  <c r="N348" i="3"/>
  <c r="N339" i="3"/>
  <c r="N343" i="3"/>
  <c r="N354" i="3"/>
  <c r="N341" i="3"/>
  <c r="N340" i="3"/>
  <c r="N334" i="3"/>
  <c r="N329" i="3"/>
  <c r="N330" i="3"/>
  <c r="N332" i="3"/>
  <c r="N346" i="3"/>
  <c r="N336" i="3"/>
  <c r="N357" i="3"/>
  <c r="N349" i="3"/>
  <c r="N353" i="3"/>
  <c r="N352" i="3"/>
  <c r="N356" i="3"/>
  <c r="N335" i="3"/>
  <c r="N355" i="3"/>
  <c r="N328" i="3"/>
  <c r="N345" i="3"/>
  <c r="N331" i="3"/>
  <c r="N338" i="3"/>
  <c r="N358" i="3"/>
  <c r="N347" i="3"/>
  <c r="N351" i="3"/>
  <c r="N327" i="3"/>
  <c r="N275" i="3"/>
  <c r="N307" i="3"/>
  <c r="N281" i="3"/>
  <c r="N293" i="3"/>
  <c r="N282" i="3"/>
  <c r="N278" i="3"/>
  <c r="N302" i="3"/>
  <c r="N294" i="3"/>
  <c r="N271" i="3"/>
  <c r="N292" i="3"/>
  <c r="N290" i="3"/>
  <c r="N276" i="3"/>
  <c r="N277" i="3"/>
  <c r="N289" i="3"/>
  <c r="N287" i="3"/>
  <c r="N285" i="3"/>
  <c r="N306" i="3"/>
  <c r="N272" i="3"/>
  <c r="N274" i="3"/>
  <c r="N283" i="3"/>
  <c r="N286" i="3"/>
  <c r="N280" i="3"/>
  <c r="N279" i="3"/>
  <c r="N291" i="3"/>
  <c r="N304" i="3"/>
  <c r="N301" i="3"/>
  <c r="N295" i="3"/>
  <c r="N300" i="3"/>
  <c r="N303" i="3"/>
  <c r="N305" i="3"/>
  <c r="N359" i="3"/>
  <c r="N273" i="3"/>
  <c r="M431" i="3"/>
  <c r="M436" i="3"/>
  <c r="M438" i="3"/>
  <c r="M435" i="3"/>
  <c r="M451" i="3"/>
  <c r="M440" i="3"/>
  <c r="M456" i="3"/>
  <c r="M433" i="3"/>
  <c r="M449" i="3"/>
  <c r="M462" i="3"/>
  <c r="M450" i="3"/>
  <c r="M454" i="3"/>
  <c r="N495" i="3"/>
  <c r="N515" i="3"/>
  <c r="M609" i="3"/>
  <c r="M426" i="3"/>
  <c r="M464" i="3"/>
  <c r="M616" i="3"/>
  <c r="M606" i="3"/>
  <c r="M603" i="3"/>
  <c r="M458" i="3"/>
  <c r="M447" i="3"/>
  <c r="M452" i="3"/>
  <c r="M445" i="3"/>
  <c r="M439" i="3"/>
  <c r="M455" i="3"/>
  <c r="M428" i="3"/>
  <c r="M444" i="3"/>
  <c r="M460" i="3"/>
  <c r="M437" i="3"/>
  <c r="M453" i="3"/>
  <c r="N529" i="3"/>
  <c r="N567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30" i="3"/>
  <c r="K567" i="3"/>
  <c r="L567" i="3"/>
  <c r="N481" i="3"/>
  <c r="N485" i="3"/>
  <c r="N489" i="3"/>
  <c r="N493" i="3"/>
  <c r="N497" i="3"/>
  <c r="N501" i="3"/>
  <c r="N505" i="3"/>
  <c r="N509" i="3"/>
  <c r="N513" i="3"/>
  <c r="N486" i="3"/>
  <c r="N502" i="3"/>
  <c r="N490" i="3"/>
  <c r="N506" i="3"/>
  <c r="N478" i="3"/>
  <c r="N516" i="3"/>
  <c r="N494" i="3"/>
  <c r="N510" i="3"/>
  <c r="N514" i="3"/>
  <c r="N482" i="3"/>
  <c r="N498" i="3"/>
  <c r="M580" i="3"/>
  <c r="M618" i="3"/>
  <c r="M613" i="3"/>
  <c r="N499" i="3"/>
  <c r="N582" i="3"/>
  <c r="N586" i="3"/>
  <c r="N590" i="3"/>
  <c r="N594" i="3"/>
  <c r="N599" i="3"/>
  <c r="N603" i="3"/>
  <c r="N607" i="3"/>
  <c r="N611" i="3"/>
  <c r="N615" i="3"/>
  <c r="M610" i="3"/>
  <c r="M607" i="3"/>
  <c r="M604" i="3"/>
  <c r="M463" i="3"/>
  <c r="M429" i="3"/>
  <c r="M461" i="3"/>
  <c r="M446" i="3"/>
  <c r="M434" i="3"/>
  <c r="L479" i="3"/>
  <c r="K516" i="3"/>
  <c r="L516" i="3"/>
  <c r="M442" i="3"/>
  <c r="M427" i="3"/>
  <c r="M443" i="3"/>
  <c r="M459" i="3"/>
  <c r="M432" i="3"/>
  <c r="M448" i="3"/>
  <c r="M441" i="3"/>
  <c r="M457" i="3"/>
  <c r="M614" i="3"/>
  <c r="M611" i="3"/>
  <c r="M381" i="3"/>
  <c r="M409" i="3"/>
  <c r="M389" i="3"/>
  <c r="M402" i="3"/>
  <c r="M398" i="3"/>
  <c r="M400" i="3"/>
  <c r="M391" i="3"/>
  <c r="M411" i="3"/>
  <c r="M386" i="3"/>
  <c r="M410" i="3"/>
  <c r="M408" i="3"/>
  <c r="M407" i="3"/>
  <c r="M395" i="3"/>
  <c r="M393" i="3"/>
  <c r="M387" i="3"/>
  <c r="M384" i="3"/>
  <c r="M406" i="3"/>
  <c r="M404" i="3"/>
  <c r="M378" i="3"/>
  <c r="M403" i="3"/>
  <c r="M377" i="3"/>
  <c r="M397" i="3"/>
  <c r="M379" i="3"/>
  <c r="M396" i="3"/>
  <c r="M375" i="3"/>
  <c r="K412" i="3"/>
  <c r="L412" i="3"/>
  <c r="M388" i="3"/>
  <c r="M376" i="3"/>
  <c r="M392" i="3"/>
  <c r="M405" i="3"/>
  <c r="M385" i="3"/>
  <c r="M401" i="3"/>
  <c r="M382" i="3"/>
  <c r="M399" i="3"/>
  <c r="M390" i="3"/>
  <c r="M374" i="3"/>
  <c r="M394" i="3"/>
  <c r="M325" i="3"/>
  <c r="M334" i="3"/>
  <c r="M341" i="3"/>
  <c r="M345" i="3"/>
  <c r="M324" i="3"/>
  <c r="M350" i="3"/>
  <c r="M359" i="3"/>
  <c r="M329" i="3"/>
  <c r="M340" i="3"/>
  <c r="M357" i="3"/>
  <c r="K360" i="3"/>
  <c r="L360" i="3"/>
  <c r="M342" i="3"/>
  <c r="M335" i="3"/>
  <c r="M354" i="3"/>
  <c r="M339" i="3"/>
  <c r="M338" i="3"/>
  <c r="M326" i="3"/>
  <c r="M346" i="3"/>
  <c r="M356" i="3"/>
  <c r="M358" i="3"/>
  <c r="M344" i="3"/>
  <c r="M343" i="3"/>
  <c r="M355" i="3"/>
  <c r="M332" i="3"/>
  <c r="M349" i="3"/>
  <c r="M328" i="3"/>
  <c r="M330" i="3"/>
  <c r="M348" i="3"/>
  <c r="M327" i="3"/>
  <c r="M347" i="3"/>
  <c r="M333" i="3"/>
  <c r="M353" i="3"/>
  <c r="M337" i="3"/>
  <c r="M331" i="3"/>
  <c r="M352" i="3"/>
  <c r="M336" i="3"/>
  <c r="M351" i="3"/>
  <c r="M322" i="3"/>
  <c r="M290" i="3"/>
  <c r="M297" i="3"/>
  <c r="M289" i="3"/>
  <c r="K308" i="3"/>
  <c r="L308" i="3"/>
  <c r="M304" i="3"/>
  <c r="M272" i="3"/>
  <c r="M275" i="3"/>
  <c r="M293" i="3"/>
  <c r="M284" i="3"/>
  <c r="M294" i="3"/>
  <c r="M285" i="3"/>
  <c r="M299" i="3"/>
  <c r="M307" i="3"/>
  <c r="M298" i="3"/>
  <c r="M270" i="3"/>
  <c r="M303" i="3"/>
  <c r="M306" i="3"/>
  <c r="M282" i="3"/>
  <c r="M277" i="3"/>
  <c r="M301" i="3"/>
  <c r="M280" i="3"/>
  <c r="M278" i="3"/>
  <c r="M300" i="3"/>
  <c r="M283" i="3"/>
  <c r="M302" i="3"/>
  <c r="M295" i="3"/>
  <c r="M291" i="3"/>
  <c r="M281" i="3"/>
  <c r="M279" i="3"/>
  <c r="M296" i="3"/>
  <c r="M273" i="3"/>
  <c r="M287" i="3"/>
  <c r="M305" i="3"/>
  <c r="M286" i="3"/>
  <c r="M292" i="3"/>
  <c r="M271" i="3"/>
  <c r="M288" i="3"/>
  <c r="M274" i="3"/>
  <c r="M233" i="3"/>
  <c r="M248" i="3"/>
  <c r="M236" i="3"/>
  <c r="M223" i="3"/>
  <c r="M254" i="3"/>
  <c r="M246" i="3"/>
  <c r="M245" i="3"/>
  <c r="M229" i="3"/>
  <c r="M247" i="3"/>
  <c r="M237" i="3"/>
  <c r="M225" i="3"/>
  <c r="M255" i="3"/>
  <c r="M228" i="3"/>
  <c r="M222" i="3"/>
  <c r="M239" i="3"/>
  <c r="M224" i="3"/>
  <c r="M249" i="3"/>
  <c r="M221" i="3"/>
  <c r="M235" i="3"/>
  <c r="M230" i="3"/>
  <c r="M252" i="3"/>
  <c r="M242" i="3"/>
  <c r="M226" i="3"/>
  <c r="M234" i="3"/>
  <c r="M232" i="3"/>
  <c r="M251" i="3"/>
  <c r="M238" i="3"/>
  <c r="M219" i="3"/>
  <c r="M231" i="3"/>
  <c r="M250" i="3"/>
  <c r="M243" i="3"/>
  <c r="M244" i="3"/>
  <c r="M227" i="3"/>
  <c r="M253" i="3"/>
  <c r="M240" i="3"/>
  <c r="M241" i="3"/>
  <c r="M218" i="3"/>
  <c r="M199" i="3"/>
  <c r="M187" i="3"/>
  <c r="F47" i="3"/>
  <c r="M9" i="3"/>
  <c r="M181" i="3"/>
  <c r="M200" i="3"/>
  <c r="M182" i="3"/>
  <c r="M194" i="3"/>
  <c r="M180" i="3"/>
  <c r="M178" i="3"/>
  <c r="M185" i="3"/>
  <c r="M171" i="3"/>
  <c r="M204" i="3"/>
  <c r="M173" i="3"/>
  <c r="M176" i="3"/>
  <c r="M195" i="3"/>
  <c r="M184" i="3"/>
  <c r="K205" i="3"/>
  <c r="L205" i="3"/>
  <c r="M172" i="3"/>
  <c r="M190" i="3"/>
  <c r="M168" i="3"/>
  <c r="M198" i="3"/>
  <c r="M175" i="3"/>
  <c r="M193" i="3"/>
  <c r="M201" i="3"/>
  <c r="M191" i="3"/>
  <c r="M179" i="3"/>
  <c r="M177" i="3"/>
  <c r="M174" i="3"/>
  <c r="M189" i="3"/>
  <c r="M203" i="3"/>
  <c r="M197" i="3"/>
  <c r="M186" i="3"/>
  <c r="M167" i="3"/>
  <c r="M202" i="3"/>
  <c r="M192" i="3"/>
  <c r="M196" i="3"/>
  <c r="M170" i="3"/>
  <c r="M183" i="3"/>
  <c r="M188" i="3"/>
  <c r="M139" i="3"/>
  <c r="M150" i="3"/>
  <c r="M131" i="3"/>
  <c r="M133" i="3"/>
  <c r="M145" i="3"/>
  <c r="M151" i="3"/>
  <c r="M123" i="3"/>
  <c r="M144" i="3"/>
  <c r="M121" i="3"/>
  <c r="M125" i="3"/>
  <c r="M148" i="3"/>
  <c r="M126" i="3"/>
  <c r="M117" i="3"/>
  <c r="M127" i="3"/>
  <c r="M136" i="3"/>
  <c r="M135" i="3"/>
  <c r="M128" i="3"/>
  <c r="M120" i="3"/>
  <c r="M129" i="3"/>
  <c r="M140" i="3"/>
  <c r="M142" i="3"/>
  <c r="M118" i="3"/>
  <c r="M137" i="3"/>
  <c r="M138" i="3"/>
  <c r="M152" i="3"/>
  <c r="M149" i="3"/>
  <c r="M119" i="3"/>
  <c r="M130" i="3"/>
  <c r="M147" i="3"/>
  <c r="M116" i="3"/>
  <c r="M122" i="3"/>
  <c r="M134" i="3"/>
  <c r="M124" i="3"/>
  <c r="M132" i="3"/>
  <c r="M141" i="3"/>
  <c r="M143" i="3"/>
  <c r="M146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64" i="3"/>
  <c r="F181" i="2"/>
  <c r="F260" i="2"/>
  <c r="F101" i="2"/>
  <c r="F419" i="2"/>
  <c r="F368" i="2"/>
  <c r="F380" i="2"/>
  <c r="F485" i="2"/>
  <c r="F497" i="2"/>
  <c r="F289" i="2"/>
  <c r="F301" i="2"/>
  <c r="F262" i="2"/>
  <c r="F221" i="2"/>
  <c r="F211" i="2"/>
  <c r="F223" i="2"/>
  <c r="B22" i="2"/>
  <c r="F19" i="2"/>
  <c r="F183" i="2"/>
  <c r="F141" i="2"/>
  <c r="F143" i="2"/>
  <c r="F103" i="2"/>
  <c r="F61" i="2"/>
  <c r="F63" i="2"/>
  <c r="D413" i="2"/>
  <c r="E413" i="2"/>
  <c r="D332" i="2"/>
  <c r="E332" i="2"/>
  <c r="D488" i="2"/>
  <c r="E488" i="2"/>
  <c r="C328" i="2"/>
  <c r="D326" i="2"/>
  <c r="E326" i="2"/>
  <c r="D335" i="2"/>
  <c r="E335" i="2"/>
  <c r="D448" i="2"/>
  <c r="E448" i="2"/>
  <c r="D375" i="2"/>
  <c r="E375" i="2"/>
  <c r="D451" i="2"/>
  <c r="E451" i="2"/>
  <c r="D450" i="2"/>
  <c r="E450" i="2"/>
  <c r="D491" i="2"/>
  <c r="E491" i="2"/>
  <c r="O673" i="1"/>
  <c r="C864" i="4"/>
  <c r="P826" i="4"/>
  <c r="D336" i="2"/>
  <c r="E336" i="2"/>
  <c r="D492" i="2"/>
  <c r="E492" i="2"/>
  <c r="B19" i="8"/>
  <c r="C21" i="8"/>
  <c r="M18" i="9"/>
  <c r="D372" i="2"/>
  <c r="E372" i="2"/>
  <c r="P646" i="4"/>
  <c r="B25" i="8"/>
  <c r="D373" i="2"/>
  <c r="E373" i="2"/>
  <c r="D489" i="2"/>
  <c r="E489" i="2"/>
  <c r="M14" i="9"/>
  <c r="M36" i="9"/>
  <c r="M23" i="9"/>
  <c r="M43" i="9"/>
  <c r="Q15" i="9"/>
  <c r="Q20" i="9"/>
  <c r="Q35" i="9"/>
  <c r="Q37" i="9"/>
  <c r="D411" i="2"/>
  <c r="E411" i="2"/>
  <c r="D455" i="2"/>
  <c r="E455" i="2"/>
  <c r="D333" i="2"/>
  <c r="E333" i="2"/>
  <c r="O600" i="1"/>
  <c r="O604" i="1"/>
  <c r="O608" i="1"/>
  <c r="O612" i="1"/>
  <c r="O616" i="1"/>
  <c r="O620" i="1"/>
  <c r="O624" i="1"/>
  <c r="O628" i="1"/>
  <c r="O632" i="1"/>
  <c r="O636" i="1"/>
  <c r="O601" i="1"/>
  <c r="O605" i="1"/>
  <c r="O609" i="1"/>
  <c r="O613" i="1"/>
  <c r="O617" i="1"/>
  <c r="O621" i="1"/>
  <c r="O625" i="1"/>
  <c r="O629" i="1"/>
  <c r="O633" i="1"/>
  <c r="O606" i="1"/>
  <c r="O614" i="1"/>
  <c r="O622" i="1"/>
  <c r="O630" i="1"/>
  <c r="O599" i="1"/>
  <c r="O598" i="1"/>
  <c r="O607" i="1"/>
  <c r="O615" i="1"/>
  <c r="O623" i="1"/>
  <c r="O631" i="1"/>
  <c r="O602" i="1"/>
  <c r="O610" i="1"/>
  <c r="O618" i="1"/>
  <c r="O626" i="1"/>
  <c r="O634" i="1"/>
  <c r="P652" i="4"/>
  <c r="Q10" i="9"/>
  <c r="Q36" i="9"/>
  <c r="D494" i="2"/>
  <c r="E494" i="2"/>
  <c r="P621" i="4"/>
  <c r="C659" i="4"/>
  <c r="P647" i="4"/>
  <c r="P633" i="4"/>
  <c r="C727" i="4"/>
  <c r="P717" i="4"/>
  <c r="Q32" i="9"/>
  <c r="O749" i="1"/>
  <c r="Q38" i="9"/>
  <c r="Q19" i="9"/>
  <c r="Q28" i="9"/>
  <c r="P657" i="4"/>
  <c r="O536" i="1"/>
  <c r="O619" i="1"/>
  <c r="C417" i="2"/>
  <c r="D417" i="2"/>
  <c r="E417" i="2"/>
  <c r="D408" i="2"/>
  <c r="E408" i="2"/>
  <c r="D416" i="2"/>
  <c r="E416" i="2"/>
  <c r="C485" i="2"/>
  <c r="D483" i="2"/>
  <c r="E483" i="2"/>
  <c r="D369" i="2"/>
  <c r="E369" i="2"/>
  <c r="C378" i="2"/>
  <c r="D378" i="2"/>
  <c r="E378" i="2"/>
  <c r="D453" i="2"/>
  <c r="E453" i="2"/>
  <c r="D374" i="2"/>
  <c r="E374" i="2"/>
  <c r="D410" i="2"/>
  <c r="E410" i="2"/>
  <c r="B20" i="8"/>
  <c r="O667" i="1"/>
  <c r="O671" i="1"/>
  <c r="O675" i="1"/>
  <c r="O679" i="1"/>
  <c r="O683" i="1"/>
  <c r="O687" i="1"/>
  <c r="O691" i="1"/>
  <c r="O695" i="1"/>
  <c r="O699" i="1"/>
  <c r="O668" i="1"/>
  <c r="O672" i="1"/>
  <c r="O676" i="1"/>
  <c r="O680" i="1"/>
  <c r="O684" i="1"/>
  <c r="O688" i="1"/>
  <c r="O692" i="1"/>
  <c r="O696" i="1"/>
  <c r="O700" i="1"/>
  <c r="O666" i="1"/>
  <c r="O674" i="1"/>
  <c r="O682" i="1"/>
  <c r="O690" i="1"/>
  <c r="O698" i="1"/>
  <c r="O669" i="1"/>
  <c r="O677" i="1"/>
  <c r="O685" i="1"/>
  <c r="O693" i="1"/>
  <c r="O701" i="1"/>
  <c r="O670" i="1"/>
  <c r="O678" i="1"/>
  <c r="O686" i="1"/>
  <c r="O694" i="1"/>
  <c r="O702" i="1"/>
  <c r="P721" i="4"/>
  <c r="P632" i="4"/>
  <c r="O665" i="1"/>
  <c r="O664" i="1"/>
  <c r="D409" i="2"/>
  <c r="E409" i="2"/>
  <c r="D331" i="2"/>
  <c r="E331" i="2"/>
  <c r="M22" i="9"/>
  <c r="P658" i="4"/>
  <c r="D412" i="2"/>
  <c r="E412" i="2"/>
  <c r="D452" i="2"/>
  <c r="E452" i="2"/>
  <c r="D377" i="2"/>
  <c r="E377" i="2"/>
  <c r="D493" i="2"/>
  <c r="E493" i="2"/>
  <c r="M38" i="9"/>
  <c r="D415" i="2"/>
  <c r="E415" i="2"/>
  <c r="D370" i="2"/>
  <c r="E370" i="2"/>
  <c r="P628" i="4"/>
  <c r="P644" i="4"/>
  <c r="C407" i="2"/>
  <c r="D405" i="2"/>
  <c r="E405" i="2"/>
  <c r="D414" i="2"/>
  <c r="E414" i="2"/>
  <c r="D445" i="2"/>
  <c r="E445" i="2"/>
  <c r="D454" i="2"/>
  <c r="E454" i="2"/>
  <c r="C495" i="2"/>
  <c r="D495" i="2"/>
  <c r="E495" i="2"/>
  <c r="D486" i="2"/>
  <c r="E486" i="2"/>
  <c r="D330" i="2"/>
  <c r="E330" i="2"/>
  <c r="C446" i="2"/>
  <c r="O533" i="1"/>
  <c r="O532" i="1"/>
  <c r="O537" i="1"/>
  <c r="O541" i="1"/>
  <c r="O545" i="1"/>
  <c r="O549" i="1"/>
  <c r="O553" i="1"/>
  <c r="O557" i="1"/>
  <c r="O561" i="1"/>
  <c r="O565" i="1"/>
  <c r="O569" i="1"/>
  <c r="O534" i="1"/>
  <c r="O538" i="1"/>
  <c r="O542" i="1"/>
  <c r="O546" i="1"/>
  <c r="O550" i="1"/>
  <c r="O554" i="1"/>
  <c r="O558" i="1"/>
  <c r="O562" i="1"/>
  <c r="O566" i="1"/>
  <c r="O570" i="1"/>
  <c r="O539" i="1"/>
  <c r="O547" i="1"/>
  <c r="O555" i="1"/>
  <c r="O563" i="1"/>
  <c r="O540" i="1"/>
  <c r="O548" i="1"/>
  <c r="O556" i="1"/>
  <c r="O564" i="1"/>
  <c r="O535" i="1"/>
  <c r="O543" i="1"/>
  <c r="O551" i="1"/>
  <c r="O559" i="1"/>
  <c r="O567" i="1"/>
  <c r="M20" i="9"/>
  <c r="M37" i="9"/>
  <c r="O796" i="1"/>
  <c r="O795" i="1"/>
  <c r="O800" i="1"/>
  <c r="O804" i="1"/>
  <c r="O808" i="1"/>
  <c r="O812" i="1"/>
  <c r="O797" i="1"/>
  <c r="O801" i="1"/>
  <c r="O805" i="1"/>
  <c r="O809" i="1"/>
  <c r="O813" i="1"/>
  <c r="O802" i="1"/>
  <c r="O810" i="1"/>
  <c r="O816" i="1"/>
  <c r="O820" i="1"/>
  <c r="O824" i="1"/>
  <c r="O828" i="1"/>
  <c r="O832" i="1"/>
  <c r="O803" i="1"/>
  <c r="O811" i="1"/>
  <c r="O817" i="1"/>
  <c r="O821" i="1"/>
  <c r="O825" i="1"/>
  <c r="O829" i="1"/>
  <c r="O833" i="1"/>
  <c r="O798" i="1"/>
  <c r="O806" i="1"/>
  <c r="O814" i="1"/>
  <c r="O818" i="1"/>
  <c r="O822" i="1"/>
  <c r="O826" i="1"/>
  <c r="O830" i="1"/>
  <c r="O799" i="1"/>
  <c r="K46" i="9"/>
  <c r="Q8" i="9"/>
  <c r="O807" i="1"/>
  <c r="O823" i="1"/>
  <c r="P624" i="4"/>
  <c r="C796" i="4"/>
  <c r="P762" i="4"/>
  <c r="O544" i="1"/>
  <c r="O819" i="1"/>
  <c r="O627" i="1"/>
  <c r="O697" i="1"/>
  <c r="D367" i="2"/>
  <c r="E367" i="2"/>
  <c r="D376" i="2"/>
  <c r="E376" i="2"/>
  <c r="P634" i="4"/>
  <c r="O734" i="1"/>
  <c r="O738" i="1"/>
  <c r="O742" i="1"/>
  <c r="O746" i="1"/>
  <c r="O750" i="1"/>
  <c r="O754" i="1"/>
  <c r="O758" i="1"/>
  <c r="O762" i="1"/>
  <c r="O766" i="1"/>
  <c r="O731" i="1"/>
  <c r="O730" i="1"/>
  <c r="O735" i="1"/>
  <c r="O739" i="1"/>
  <c r="O743" i="1"/>
  <c r="O747" i="1"/>
  <c r="O751" i="1"/>
  <c r="O755" i="1"/>
  <c r="O759" i="1"/>
  <c r="O763" i="1"/>
  <c r="O767" i="1"/>
  <c r="O736" i="1"/>
  <c r="O744" i="1"/>
  <c r="O752" i="1"/>
  <c r="O760" i="1"/>
  <c r="O768" i="1"/>
  <c r="O737" i="1"/>
  <c r="O745" i="1"/>
  <c r="O753" i="1"/>
  <c r="O761" i="1"/>
  <c r="O732" i="1"/>
  <c r="O740" i="1"/>
  <c r="O748" i="1"/>
  <c r="O756" i="1"/>
  <c r="O764" i="1"/>
  <c r="P631" i="4"/>
  <c r="D449" i="2"/>
  <c r="E449" i="2"/>
  <c r="M24" i="9"/>
  <c r="M19" i="9"/>
  <c r="M28" i="9"/>
  <c r="Q13" i="9"/>
  <c r="Q31" i="9"/>
  <c r="Q30" i="9"/>
  <c r="Q45" i="9"/>
  <c r="D371" i="2"/>
  <c r="E371" i="2"/>
  <c r="D447" i="2"/>
  <c r="E447" i="2"/>
  <c r="C456" i="2"/>
  <c r="D456" i="2"/>
  <c r="E456" i="2"/>
  <c r="C338" i="2"/>
  <c r="D338" i="2"/>
  <c r="E338" i="2"/>
  <c r="D329" i="2"/>
  <c r="E329" i="2"/>
  <c r="D337" i="2"/>
  <c r="E337" i="2"/>
  <c r="B23" i="8"/>
  <c r="B26" i="8"/>
  <c r="C26" i="8"/>
  <c r="Q14" i="9"/>
  <c r="D334" i="2"/>
  <c r="E334" i="2"/>
  <c r="D490" i="2"/>
  <c r="E490" i="2"/>
  <c r="M15" i="9"/>
  <c r="D366" i="2"/>
  <c r="E366" i="2"/>
  <c r="C368" i="2"/>
  <c r="P629" i="4"/>
  <c r="P645" i="4"/>
  <c r="D406" i="2"/>
  <c r="E406" i="2"/>
  <c r="D487" i="2"/>
  <c r="E487" i="2"/>
  <c r="P641" i="4"/>
  <c r="O635" i="1"/>
  <c r="O689" i="1"/>
  <c r="O765" i="1"/>
  <c r="O815" i="1"/>
  <c r="Q24" i="9"/>
  <c r="Q42" i="9"/>
  <c r="P625" i="4"/>
  <c r="O552" i="1"/>
  <c r="O827" i="1"/>
  <c r="O733" i="1"/>
  <c r="O611" i="1"/>
  <c r="B46" i="9"/>
  <c r="D100" i="2"/>
  <c r="E100" i="2"/>
  <c r="D55" i="2"/>
  <c r="E55" i="2"/>
  <c r="D58" i="2"/>
  <c r="E58" i="2"/>
  <c r="O348" i="1"/>
  <c r="I38" i="9"/>
  <c r="O372" i="1"/>
  <c r="O339" i="1"/>
  <c r="O406" i="1"/>
  <c r="J16" i="8"/>
  <c r="E13" i="9"/>
  <c r="D92" i="2"/>
  <c r="E92" i="2"/>
  <c r="C11" i="2"/>
  <c r="E25" i="9"/>
  <c r="C51" i="2"/>
  <c r="D49" i="2"/>
  <c r="E49" i="2"/>
  <c r="E29" i="9"/>
  <c r="O337" i="1"/>
  <c r="I15" i="9"/>
  <c r="E40" i="9"/>
  <c r="D130" i="2"/>
  <c r="E130" i="2"/>
  <c r="C9" i="2"/>
  <c r="O350" i="1"/>
  <c r="R42" i="9"/>
  <c r="O352" i="1"/>
  <c r="O360" i="1"/>
  <c r="O357" i="1"/>
  <c r="D178" i="2"/>
  <c r="E178" i="2"/>
  <c r="O411" i="1"/>
  <c r="D140" i="2"/>
  <c r="E140" i="2"/>
  <c r="D250" i="2"/>
  <c r="E250" i="2"/>
  <c r="F46" i="9"/>
  <c r="I11" i="9"/>
  <c r="O301" i="1"/>
  <c r="O305" i="1"/>
  <c r="O292" i="1"/>
  <c r="O277" i="1"/>
  <c r="O275" i="1"/>
  <c r="O289" i="1"/>
  <c r="D16" i="8"/>
  <c r="I28" i="9"/>
  <c r="D214" i="2"/>
  <c r="E214" i="2"/>
  <c r="O408" i="1"/>
  <c r="O409" i="1"/>
  <c r="O434" i="1"/>
  <c r="O427" i="1"/>
  <c r="O429" i="1"/>
  <c r="O433" i="1"/>
  <c r="O412" i="1"/>
  <c r="O415" i="1"/>
  <c r="O437" i="1"/>
  <c r="O432" i="1"/>
  <c r="O401" i="1"/>
  <c r="O413" i="1"/>
  <c r="O410" i="1"/>
  <c r="O436" i="1"/>
  <c r="O405" i="1"/>
  <c r="O422" i="1"/>
  <c r="O425" i="1"/>
  <c r="O404" i="1"/>
  <c r="O416" i="1"/>
  <c r="O420" i="1"/>
  <c r="O426" i="1"/>
  <c r="O421" i="1"/>
  <c r="O407" i="1"/>
  <c r="O431" i="1"/>
  <c r="O438" i="1"/>
  <c r="O414" i="1"/>
  <c r="O418" i="1"/>
  <c r="D258" i="2"/>
  <c r="E258" i="2"/>
  <c r="C455" i="4"/>
  <c r="P441" i="4"/>
  <c r="O345" i="1"/>
  <c r="O358" i="1"/>
  <c r="O369" i="1"/>
  <c r="O338" i="1"/>
  <c r="O349" i="1"/>
  <c r="O373" i="1"/>
  <c r="O354" i="1"/>
  <c r="O340" i="1"/>
  <c r="O364" i="1"/>
  <c r="O344" i="1"/>
  <c r="O368" i="1"/>
  <c r="O362" i="1"/>
  <c r="O353" i="1"/>
  <c r="O361" i="1"/>
  <c r="O366" i="1"/>
  <c r="O355" i="1"/>
  <c r="O371" i="1"/>
  <c r="O351" i="1"/>
  <c r="O356" i="1"/>
  <c r="O365" i="1"/>
  <c r="P82" i="4"/>
  <c r="C113" i="4"/>
  <c r="P104" i="4"/>
  <c r="D97" i="2"/>
  <c r="E97" i="2"/>
  <c r="B8" i="8"/>
  <c r="B13" i="8"/>
  <c r="C260" i="2"/>
  <c r="D260" i="2"/>
  <c r="E260" i="2"/>
  <c r="O402" i="1"/>
  <c r="D210" i="2"/>
  <c r="E210" i="2"/>
  <c r="C211" i="2"/>
  <c r="E31" i="9"/>
  <c r="E30" i="9"/>
  <c r="P111" i="4"/>
  <c r="P101" i="4"/>
  <c r="P103" i="4"/>
  <c r="P86" i="4"/>
  <c r="P102" i="4"/>
  <c r="D96" i="2"/>
  <c r="E96" i="2"/>
  <c r="P84" i="4"/>
  <c r="P105" i="4"/>
  <c r="O77" i="1"/>
  <c r="O81" i="1"/>
  <c r="O85" i="1"/>
  <c r="O89" i="1"/>
  <c r="O93" i="1"/>
  <c r="O97" i="1"/>
  <c r="O101" i="1"/>
  <c r="O105" i="1"/>
  <c r="O109" i="1"/>
  <c r="O78" i="1"/>
  <c r="O83" i="1"/>
  <c r="O88" i="1"/>
  <c r="O94" i="1"/>
  <c r="O99" i="1"/>
  <c r="O104" i="1"/>
  <c r="O110" i="1"/>
  <c r="O74" i="1"/>
  <c r="O79" i="1"/>
  <c r="O84" i="1"/>
  <c r="O90" i="1"/>
  <c r="O95" i="1"/>
  <c r="O100" i="1"/>
  <c r="O106" i="1"/>
  <c r="O111" i="1"/>
  <c r="O80" i="1"/>
  <c r="O91" i="1"/>
  <c r="O102" i="1"/>
  <c r="O76" i="1"/>
  <c r="O92" i="1"/>
  <c r="O107" i="1"/>
  <c r="O82" i="1"/>
  <c r="O96" i="1"/>
  <c r="O108" i="1"/>
  <c r="O75" i="1"/>
  <c r="O103" i="1"/>
  <c r="O87" i="1"/>
  <c r="O98" i="1"/>
  <c r="E9" i="9"/>
  <c r="D59" i="2"/>
  <c r="E59" i="2"/>
  <c r="D93" i="2"/>
  <c r="E93" i="2"/>
  <c r="D54" i="2"/>
  <c r="E54" i="2"/>
  <c r="C13" i="2"/>
  <c r="P109" i="4"/>
  <c r="B10" i="8"/>
  <c r="O343" i="1"/>
  <c r="P76" i="4"/>
  <c r="O346" i="1"/>
  <c r="D175" i="2"/>
  <c r="E175" i="2"/>
  <c r="O428" i="1"/>
  <c r="E24" i="9"/>
  <c r="D134" i="2"/>
  <c r="E134" i="2"/>
  <c r="O435" i="1"/>
  <c r="O424" i="1"/>
  <c r="P87" i="4"/>
  <c r="O430" i="1"/>
  <c r="D132" i="2"/>
  <c r="E132" i="2"/>
  <c r="D217" i="2"/>
  <c r="E217" i="2"/>
  <c r="O419" i="1"/>
  <c r="O417" i="1"/>
  <c r="O359" i="1"/>
  <c r="O211" i="1"/>
  <c r="O229" i="1"/>
  <c r="O237" i="1"/>
  <c r="O208" i="1"/>
  <c r="O226" i="1"/>
  <c r="O206" i="1"/>
  <c r="O232" i="1"/>
  <c r="O228" i="1"/>
  <c r="O205" i="1"/>
  <c r="O227" i="1"/>
  <c r="O239" i="1"/>
  <c r="O218" i="1"/>
  <c r="O207" i="1"/>
  <c r="O241" i="1"/>
  <c r="O222" i="1"/>
  <c r="O210" i="1"/>
  <c r="O216" i="1"/>
  <c r="O209" i="1"/>
  <c r="O233" i="1"/>
  <c r="O230" i="1"/>
  <c r="O225" i="1"/>
  <c r="O224" i="1"/>
  <c r="O234" i="1"/>
  <c r="O235" i="1"/>
  <c r="O236" i="1"/>
  <c r="O212" i="1"/>
  <c r="O213" i="1"/>
  <c r="O86" i="1"/>
  <c r="O342" i="1"/>
  <c r="O403" i="1"/>
  <c r="R35" i="9"/>
  <c r="K24" i="3"/>
  <c r="L24" i="3"/>
  <c r="K41" i="3"/>
  <c r="L41" i="3"/>
  <c r="K36" i="3"/>
  <c r="L36" i="3"/>
  <c r="K28" i="3"/>
  <c r="L28" i="3"/>
  <c r="K18" i="3"/>
  <c r="L18" i="3"/>
  <c r="K29" i="3"/>
  <c r="L29" i="3"/>
  <c r="K44" i="3"/>
  <c r="L44" i="3"/>
  <c r="K45" i="3"/>
  <c r="L45" i="3"/>
  <c r="K14" i="3"/>
  <c r="L14" i="3"/>
  <c r="K22" i="3"/>
  <c r="L22" i="3"/>
  <c r="K40" i="3"/>
  <c r="L40" i="3"/>
  <c r="K31" i="3"/>
  <c r="L31" i="3"/>
  <c r="K35" i="3"/>
  <c r="L35" i="3"/>
  <c r="R20" i="9"/>
  <c r="R33" i="9"/>
  <c r="R17" i="9"/>
  <c r="R36" i="9"/>
  <c r="R41" i="9"/>
  <c r="R27" i="9"/>
  <c r="R16" i="9"/>
  <c r="P493" i="4"/>
  <c r="P521" i="4"/>
  <c r="P497" i="4"/>
  <c r="P490" i="4"/>
  <c r="P507" i="4"/>
  <c r="P504" i="4"/>
  <c r="P487" i="4"/>
  <c r="P508" i="4"/>
  <c r="P509" i="4"/>
  <c r="P499" i="4"/>
  <c r="P506" i="4"/>
  <c r="P518" i="4"/>
  <c r="P519" i="4"/>
  <c r="P498" i="4"/>
  <c r="P503" i="4"/>
  <c r="P488" i="4"/>
  <c r="P516" i="4"/>
  <c r="P500" i="4"/>
  <c r="P492" i="4"/>
  <c r="P505" i="4"/>
  <c r="P489" i="4"/>
  <c r="P494" i="4"/>
  <c r="P502" i="4"/>
  <c r="P485" i="4"/>
  <c r="P520" i="4"/>
  <c r="P514" i="4"/>
  <c r="P486" i="4"/>
  <c r="P517" i="4"/>
  <c r="P495" i="4"/>
  <c r="P513" i="4"/>
  <c r="P501" i="4"/>
  <c r="P491" i="4"/>
  <c r="P511" i="4"/>
  <c r="P496" i="4"/>
  <c r="P512" i="4"/>
  <c r="P510" i="4"/>
  <c r="P515" i="4"/>
  <c r="G298" i="2"/>
  <c r="D301" i="2"/>
  <c r="E301" i="2"/>
  <c r="G295" i="2"/>
  <c r="G291" i="2"/>
  <c r="G290" i="2"/>
  <c r="G288" i="2"/>
  <c r="G296" i="2"/>
  <c r="G293" i="2"/>
  <c r="G294" i="2"/>
  <c r="G297" i="2"/>
  <c r="G287" i="2"/>
  <c r="G289" i="2"/>
  <c r="G292" i="2"/>
  <c r="P522" i="4"/>
  <c r="R38" i="9"/>
  <c r="P713" i="4"/>
  <c r="P720" i="4"/>
  <c r="P649" i="4"/>
  <c r="N597" i="3"/>
  <c r="N614" i="3"/>
  <c r="N610" i="3"/>
  <c r="N606" i="3"/>
  <c r="N602" i="3"/>
  <c r="K618" i="3"/>
  <c r="L618" i="3"/>
  <c r="N593" i="3"/>
  <c r="N589" i="3"/>
  <c r="N585" i="3"/>
  <c r="N581" i="3"/>
  <c r="R44" i="9"/>
  <c r="R39" i="9"/>
  <c r="R23" i="9"/>
  <c r="G47" i="3"/>
  <c r="K427" i="3"/>
  <c r="L427" i="3"/>
  <c r="J464" i="3"/>
  <c r="B635" i="5"/>
  <c r="K631" i="3"/>
  <c r="J669" i="3"/>
  <c r="R13" i="9"/>
  <c r="L46" i="9"/>
  <c r="N617" i="3"/>
  <c r="N613" i="3"/>
  <c r="N609" i="3"/>
  <c r="N605" i="3"/>
  <c r="N601" i="3"/>
  <c r="N596" i="3"/>
  <c r="N592" i="3"/>
  <c r="N588" i="3"/>
  <c r="N584" i="3"/>
  <c r="N580" i="3"/>
  <c r="N618" i="3"/>
  <c r="B50" i="5"/>
  <c r="R11" i="9"/>
  <c r="G696" i="5"/>
  <c r="S696" i="5"/>
  <c r="AE696" i="5"/>
  <c r="J696" i="5"/>
  <c r="D696" i="5"/>
  <c r="B696" i="5"/>
  <c r="P696" i="5"/>
  <c r="AB696" i="5"/>
  <c r="V696" i="5"/>
  <c r="Y696" i="5"/>
  <c r="M696" i="5"/>
  <c r="AH696" i="5"/>
  <c r="B694" i="5"/>
  <c r="M46" i="9"/>
  <c r="G637" i="5"/>
  <c r="S637" i="5"/>
  <c r="AE637" i="5"/>
  <c r="P637" i="5"/>
  <c r="J637" i="5"/>
  <c r="Y637" i="5"/>
  <c r="V637" i="5"/>
  <c r="M637" i="5"/>
  <c r="AH637" i="5"/>
  <c r="D637" i="5"/>
  <c r="B637" i="5"/>
  <c r="R30" i="9"/>
  <c r="P759" i="4"/>
  <c r="N46" i="9"/>
  <c r="P716" i="4"/>
  <c r="P765" i="4"/>
  <c r="P789" i="4"/>
  <c r="P794" i="4"/>
  <c r="R32" i="9"/>
  <c r="P779" i="4"/>
  <c r="N616" i="3"/>
  <c r="N612" i="3"/>
  <c r="N608" i="3"/>
  <c r="N604" i="3"/>
  <c r="N600" i="3"/>
  <c r="N595" i="3"/>
  <c r="N591" i="3"/>
  <c r="N587" i="3"/>
  <c r="N583" i="3"/>
  <c r="G755" i="5"/>
  <c r="S755" i="5"/>
  <c r="AE755" i="5"/>
  <c r="P755" i="5"/>
  <c r="AB755" i="5"/>
  <c r="AH755" i="5"/>
  <c r="J755" i="5"/>
  <c r="D755" i="5"/>
  <c r="B755" i="5"/>
  <c r="V755" i="5"/>
  <c r="Y755" i="5"/>
  <c r="M755" i="5"/>
  <c r="R12" i="9"/>
  <c r="G51" i="5"/>
  <c r="AE51" i="5"/>
  <c r="M51" i="5"/>
  <c r="AH51" i="5"/>
  <c r="AB51" i="5"/>
  <c r="S51" i="5"/>
  <c r="P299" i="4"/>
  <c r="P286" i="4"/>
  <c r="P311" i="4"/>
  <c r="P308" i="4"/>
  <c r="P292" i="4"/>
  <c r="P288" i="4"/>
  <c r="P293" i="4"/>
  <c r="P312" i="4"/>
  <c r="P295" i="4"/>
  <c r="P302" i="4"/>
  <c r="P301" i="4"/>
  <c r="P291" i="4"/>
  <c r="P305" i="4"/>
  <c r="P289" i="4"/>
  <c r="P294" i="4"/>
  <c r="P300" i="4"/>
  <c r="P280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6" i="4"/>
  <c r="P285" i="4"/>
  <c r="P284" i="4"/>
  <c r="P283" i="4"/>
  <c r="P298" i="4"/>
  <c r="P306" i="4"/>
  <c r="P307" i="4"/>
  <c r="P310" i="4"/>
  <c r="P315" i="4"/>
  <c r="P309" i="4"/>
  <c r="P281" i="4"/>
  <c r="P314" i="4"/>
  <c r="P290" i="4"/>
  <c r="P313" i="4"/>
  <c r="P282" i="4"/>
  <c r="P317" i="4"/>
  <c r="P287" i="4"/>
  <c r="P297" i="4"/>
  <c r="P296" i="4"/>
  <c r="P304" i="4"/>
  <c r="P303" i="4"/>
  <c r="S345" i="5"/>
  <c r="M345" i="5"/>
  <c r="J345" i="5"/>
  <c r="V345" i="5"/>
  <c r="AH345" i="5"/>
  <c r="D345" i="5"/>
  <c r="AB345" i="5"/>
  <c r="P345" i="5"/>
  <c r="H9" i="8"/>
  <c r="H11" i="8"/>
  <c r="H28" i="8"/>
  <c r="C95" i="2"/>
  <c r="Y345" i="5"/>
  <c r="C171" i="2"/>
  <c r="D169" i="2"/>
  <c r="E169" i="2"/>
  <c r="B15" i="8"/>
  <c r="G345" i="5"/>
  <c r="I18" i="9"/>
  <c r="R18" i="9"/>
  <c r="C9" i="1"/>
  <c r="D8" i="1"/>
  <c r="O203" i="1"/>
  <c r="C15" i="2"/>
  <c r="D15" i="2"/>
  <c r="E15" i="2"/>
  <c r="P433" i="4"/>
  <c r="O293" i="1"/>
  <c r="O283" i="1"/>
  <c r="O298" i="1"/>
  <c r="O282" i="1"/>
  <c r="O291" i="1"/>
  <c r="O271" i="1"/>
  <c r="O269" i="1"/>
  <c r="O281" i="1"/>
  <c r="C131" i="2"/>
  <c r="P440" i="4"/>
  <c r="R15" i="9"/>
  <c r="R45" i="9"/>
  <c r="R10" i="9"/>
  <c r="J110" i="5"/>
  <c r="C14" i="1"/>
  <c r="I8" i="1"/>
  <c r="Y110" i="5"/>
  <c r="Y51" i="5"/>
  <c r="B287" i="5"/>
  <c r="V51" i="5"/>
  <c r="AH110" i="5"/>
  <c r="I19" i="9"/>
  <c r="M16" i="8"/>
  <c r="M28" i="8"/>
  <c r="B343" i="5"/>
  <c r="C144" i="4"/>
  <c r="C138" i="1"/>
  <c r="K65" i="3"/>
  <c r="L65" i="3"/>
  <c r="J102" i="3"/>
  <c r="K221" i="3"/>
  <c r="L221" i="3"/>
  <c r="J256" i="3"/>
  <c r="J9" i="3"/>
  <c r="H47" i="3"/>
  <c r="C18" i="2"/>
  <c r="D18" i="2"/>
  <c r="E18" i="2"/>
  <c r="B16" i="8"/>
  <c r="C386" i="4"/>
  <c r="C16" i="2"/>
  <c r="O335" i="1"/>
  <c r="D28" i="8"/>
  <c r="O284" i="1"/>
  <c r="O272" i="1"/>
  <c r="O280" i="1"/>
  <c r="O279" i="1"/>
  <c r="O276" i="1"/>
  <c r="C19" i="2"/>
  <c r="R19" i="9"/>
  <c r="R14" i="9"/>
  <c r="N360" i="3"/>
  <c r="J11" i="3"/>
  <c r="K11" i="3"/>
  <c r="L11" i="3"/>
  <c r="C181" i="2"/>
  <c r="D181" i="2"/>
  <c r="E181" i="2"/>
  <c r="D172" i="2"/>
  <c r="E172" i="2"/>
  <c r="K26" i="3"/>
  <c r="L26" i="3"/>
  <c r="P51" i="5"/>
  <c r="K115" i="3"/>
  <c r="L115" i="3"/>
  <c r="J153" i="3"/>
  <c r="C221" i="2"/>
  <c r="D221" i="2"/>
  <c r="E221" i="2"/>
  <c r="I9" i="9"/>
  <c r="R9" i="9"/>
  <c r="C9" i="8"/>
  <c r="C89" i="2"/>
  <c r="B169" i="5"/>
  <c r="D51" i="5"/>
  <c r="O288" i="1"/>
  <c r="O294" i="1"/>
  <c r="O299" i="1"/>
  <c r="O285" i="1"/>
  <c r="O300" i="1"/>
  <c r="O302" i="1"/>
  <c r="O274" i="1"/>
  <c r="O307" i="1"/>
  <c r="O286" i="1"/>
  <c r="O297" i="1"/>
  <c r="O303" i="1"/>
  <c r="O273" i="1"/>
  <c r="P421" i="4"/>
  <c r="C141" i="2"/>
  <c r="D141" i="2"/>
  <c r="E141" i="2"/>
  <c r="R24" i="9"/>
  <c r="C12" i="2"/>
  <c r="D12" i="2"/>
  <c r="E12" i="2"/>
  <c r="R31" i="9"/>
  <c r="P419" i="4"/>
  <c r="O287" i="1"/>
  <c r="O304" i="1"/>
  <c r="O306" i="1"/>
  <c r="O270" i="1"/>
  <c r="O290" i="1"/>
  <c r="O296" i="1"/>
  <c r="R29" i="9"/>
  <c r="R25" i="9"/>
  <c r="R37" i="9"/>
  <c r="R22" i="9"/>
  <c r="R43" i="9"/>
  <c r="B405" i="5"/>
  <c r="I28" i="8"/>
  <c r="AE345" i="5"/>
  <c r="B49" i="5"/>
  <c r="D46" i="9"/>
  <c r="D110" i="5"/>
  <c r="G110" i="5"/>
  <c r="AB110" i="5"/>
  <c r="P110" i="5"/>
  <c r="S110" i="5"/>
  <c r="V110" i="5"/>
  <c r="AE110" i="5"/>
  <c r="D52" i="2"/>
  <c r="E52" i="2"/>
  <c r="C61" i="2"/>
  <c r="D61" i="2"/>
  <c r="E61" i="2"/>
  <c r="C16" i="8"/>
  <c r="I40" i="9"/>
  <c r="M110" i="5"/>
  <c r="J51" i="5"/>
  <c r="K9" i="8"/>
  <c r="K11" i="8"/>
  <c r="K28" i="8"/>
  <c r="C98" i="2"/>
  <c r="N288" i="3"/>
  <c r="N296" i="3"/>
  <c r="N270" i="3"/>
  <c r="N308" i="3"/>
  <c r="N284" i="3"/>
  <c r="N297" i="3"/>
  <c r="N299" i="3"/>
  <c r="O278" i="1"/>
  <c r="P792" i="4"/>
  <c r="P656" i="4"/>
  <c r="P771" i="4"/>
  <c r="P635" i="4"/>
  <c r="P653" i="4"/>
  <c r="P638" i="4"/>
  <c r="P761" i="4"/>
  <c r="P776" i="4"/>
  <c r="P780" i="4"/>
  <c r="P642" i="4"/>
  <c r="P791" i="4"/>
  <c r="P640" i="4"/>
  <c r="P637" i="4"/>
  <c r="P767" i="4"/>
  <c r="P636" i="4"/>
  <c r="P777" i="4"/>
  <c r="P778" i="4"/>
  <c r="P795" i="4"/>
  <c r="P626" i="4"/>
  <c r="P353" i="4"/>
  <c r="P422" i="4"/>
  <c r="P351" i="4"/>
  <c r="P79" i="4"/>
  <c r="P371" i="4"/>
  <c r="P377" i="4"/>
  <c r="N205" i="3"/>
  <c r="M412" i="3"/>
  <c r="M360" i="3"/>
  <c r="M308" i="3"/>
  <c r="M256" i="3"/>
  <c r="M10" i="3"/>
  <c r="M38" i="3"/>
  <c r="M30" i="3"/>
  <c r="M18" i="3"/>
  <c r="M17" i="3"/>
  <c r="M41" i="3"/>
  <c r="M40" i="3"/>
  <c r="M37" i="3"/>
  <c r="M32" i="3"/>
  <c r="M39" i="3"/>
  <c r="M27" i="3"/>
  <c r="M34" i="3"/>
  <c r="M14" i="3"/>
  <c r="M21" i="3"/>
  <c r="M31" i="3"/>
  <c r="M26" i="3"/>
  <c r="M33" i="3"/>
  <c r="M13" i="3"/>
  <c r="M20" i="3"/>
  <c r="M29" i="3"/>
  <c r="M19" i="3"/>
  <c r="M36" i="3"/>
  <c r="M25" i="3"/>
  <c r="M16" i="3"/>
  <c r="M45" i="3"/>
  <c r="M23" i="3"/>
  <c r="M12" i="3"/>
  <c r="M43" i="3"/>
  <c r="M42" i="3"/>
  <c r="M28" i="3"/>
  <c r="M46" i="3"/>
  <c r="M35" i="3"/>
  <c r="M24" i="3"/>
  <c r="M15" i="3"/>
  <c r="M44" i="3"/>
  <c r="M22" i="3"/>
  <c r="M11" i="3"/>
  <c r="M205" i="3"/>
  <c r="M153" i="3"/>
  <c r="M102" i="3"/>
  <c r="F17" i="2"/>
  <c r="F18" i="2"/>
  <c r="F13" i="2"/>
  <c r="F12" i="2"/>
  <c r="F16" i="2"/>
  <c r="F15" i="2"/>
  <c r="F11" i="2"/>
  <c r="F14" i="2"/>
  <c r="F8" i="2"/>
  <c r="F9" i="2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577" i="4"/>
  <c r="Q46" i="9"/>
  <c r="D446" i="2"/>
  <c r="E446" i="2"/>
  <c r="C458" i="2"/>
  <c r="P590" i="4"/>
  <c r="P560" i="4"/>
  <c r="P555" i="4"/>
  <c r="P659" i="4"/>
  <c r="Q621" i="4"/>
  <c r="P573" i="4"/>
  <c r="P580" i="4"/>
  <c r="D328" i="2"/>
  <c r="E328" i="2"/>
  <c r="C340" i="2"/>
  <c r="P697" i="4"/>
  <c r="P718" i="4"/>
  <c r="P714" i="4"/>
  <c r="P726" i="4"/>
  <c r="P710" i="4"/>
  <c r="P570" i="4"/>
  <c r="P719" i="4"/>
  <c r="P775" i="4"/>
  <c r="P702" i="4"/>
  <c r="P563" i="4"/>
  <c r="P760" i="4"/>
  <c r="P556" i="4"/>
  <c r="P698" i="4"/>
  <c r="D407" i="2"/>
  <c r="E407" i="2"/>
  <c r="C419" i="2"/>
  <c r="P571" i="4"/>
  <c r="P700" i="4"/>
  <c r="P574" i="4"/>
  <c r="P793" i="4"/>
  <c r="P691" i="4"/>
  <c r="P694" i="4"/>
  <c r="P564" i="4"/>
  <c r="P763" i="4"/>
  <c r="P696" i="4"/>
  <c r="P773" i="4"/>
  <c r="P786" i="4"/>
  <c r="P784" i="4"/>
  <c r="P568" i="4"/>
  <c r="P567" i="4"/>
  <c r="P703" i="4"/>
  <c r="P630" i="4"/>
  <c r="P770" i="4"/>
  <c r="P648" i="4"/>
  <c r="P565" i="4"/>
  <c r="P553" i="4"/>
  <c r="P588" i="4"/>
  <c r="P561" i="4"/>
  <c r="P562" i="4"/>
  <c r="P569" i="4"/>
  <c r="P725" i="4"/>
  <c r="P709" i="4"/>
  <c r="P699" i="4"/>
  <c r="P723" i="4"/>
  <c r="P715" i="4"/>
  <c r="P695" i="4"/>
  <c r="P701" i="4"/>
  <c r="P690" i="4"/>
  <c r="P586" i="4"/>
  <c r="P587" i="4"/>
  <c r="C380" i="2"/>
  <c r="D368" i="2"/>
  <c r="E368" i="2"/>
  <c r="P575" i="4"/>
  <c r="P572" i="4"/>
  <c r="P708" i="4"/>
  <c r="P582" i="4"/>
  <c r="P711" i="4"/>
  <c r="P704" i="4"/>
  <c r="P557" i="4"/>
  <c r="P689" i="4"/>
  <c r="P584" i="4"/>
  <c r="P583" i="4"/>
  <c r="P554" i="4"/>
  <c r="R28" i="9"/>
  <c r="P693" i="4"/>
  <c r="P576" i="4"/>
  <c r="P558" i="4"/>
  <c r="P585" i="4"/>
  <c r="P769" i="4"/>
  <c r="P790" i="4"/>
  <c r="P772" i="4"/>
  <c r="P774" i="4"/>
  <c r="P782" i="4"/>
  <c r="P788" i="4"/>
  <c r="P758" i="4"/>
  <c r="P766" i="4"/>
  <c r="P559" i="4"/>
  <c r="P764" i="4"/>
  <c r="P787" i="4"/>
  <c r="P724" i="4"/>
  <c r="P692" i="4"/>
  <c r="P566" i="4"/>
  <c r="P785" i="4"/>
  <c r="P706" i="4"/>
  <c r="P578" i="4"/>
  <c r="D485" i="2"/>
  <c r="E485" i="2"/>
  <c r="C497" i="2"/>
  <c r="P707" i="4"/>
  <c r="P768" i="4"/>
  <c r="P705" i="4"/>
  <c r="P655" i="4"/>
  <c r="P643" i="4"/>
  <c r="P650" i="4"/>
  <c r="P623" i="4"/>
  <c r="P639" i="4"/>
  <c r="P627" i="4"/>
  <c r="P622" i="4"/>
  <c r="P581" i="4"/>
  <c r="B21" i="8"/>
  <c r="P651" i="4"/>
  <c r="P783" i="4"/>
  <c r="P579" i="4"/>
  <c r="P722" i="4"/>
  <c r="P712" i="4"/>
  <c r="P781" i="4"/>
  <c r="P654" i="4"/>
  <c r="P238" i="4"/>
  <c r="P244" i="4"/>
  <c r="P226" i="4"/>
  <c r="P241" i="4"/>
  <c r="P236" i="4"/>
  <c r="P230" i="4"/>
  <c r="P249" i="4"/>
  <c r="P220" i="4"/>
  <c r="P237" i="4"/>
  <c r="P232" i="4"/>
  <c r="P247" i="4"/>
  <c r="P219" i="4"/>
  <c r="P224" i="4"/>
  <c r="P234" i="4"/>
  <c r="P216" i="4"/>
  <c r="P240" i="4"/>
  <c r="P214" i="4"/>
  <c r="P233" i="4"/>
  <c r="P221" i="4"/>
  <c r="P213" i="4"/>
  <c r="P245" i="4"/>
  <c r="P235" i="4"/>
  <c r="P218" i="4"/>
  <c r="P242" i="4"/>
  <c r="P246" i="4"/>
  <c r="P239" i="4"/>
  <c r="P231" i="4"/>
  <c r="P217" i="4"/>
  <c r="O400" i="1"/>
  <c r="D9" i="2"/>
  <c r="E9" i="2"/>
  <c r="C63" i="2"/>
  <c r="D51" i="2"/>
  <c r="E51" i="2"/>
  <c r="P212" i="4"/>
  <c r="P80" i="4"/>
  <c r="P96" i="4"/>
  <c r="P108" i="4"/>
  <c r="P100" i="4"/>
  <c r="P222" i="4"/>
  <c r="P83" i="4"/>
  <c r="P243" i="4"/>
  <c r="P85" i="4"/>
  <c r="D11" i="2"/>
  <c r="E11" i="2"/>
  <c r="P97" i="4"/>
  <c r="P91" i="4"/>
  <c r="P90" i="4"/>
  <c r="P318" i="4"/>
  <c r="P223" i="4"/>
  <c r="P77" i="4"/>
  <c r="O73" i="1"/>
  <c r="P110" i="4"/>
  <c r="P94" i="4"/>
  <c r="P78" i="4"/>
  <c r="D211" i="2"/>
  <c r="E211" i="2"/>
  <c r="C223" i="2"/>
  <c r="P357" i="4"/>
  <c r="P368" i="4"/>
  <c r="P356" i="4"/>
  <c r="P363" i="4"/>
  <c r="P365" i="4"/>
  <c r="P373" i="4"/>
  <c r="P349" i="4"/>
  <c r="P362" i="4"/>
  <c r="P352" i="4"/>
  <c r="P364" i="4"/>
  <c r="P369" i="4"/>
  <c r="P383" i="4"/>
  <c r="P366" i="4"/>
  <c r="P355" i="4"/>
  <c r="P361" i="4"/>
  <c r="P350" i="4"/>
  <c r="P380" i="4"/>
  <c r="P381" i="4"/>
  <c r="P378" i="4"/>
  <c r="P370" i="4"/>
  <c r="P374" i="4"/>
  <c r="P93" i="4"/>
  <c r="D16" i="2"/>
  <c r="E16" i="2"/>
  <c r="P75" i="4"/>
  <c r="P98" i="4"/>
  <c r="P429" i="4"/>
  <c r="P449" i="4"/>
  <c r="P417" i="4"/>
  <c r="P454" i="4"/>
  <c r="P432" i="4"/>
  <c r="P430" i="4"/>
  <c r="P444" i="4"/>
  <c r="P431" i="4"/>
  <c r="P452" i="4"/>
  <c r="P426" i="4"/>
  <c r="P448" i="4"/>
  <c r="P425" i="4"/>
  <c r="P451" i="4"/>
  <c r="P423" i="4"/>
  <c r="P438" i="4"/>
  <c r="P424" i="4"/>
  <c r="P443" i="4"/>
  <c r="P428" i="4"/>
  <c r="P434" i="4"/>
  <c r="P437" i="4"/>
  <c r="P447" i="4"/>
  <c r="P453" i="4"/>
  <c r="P445" i="4"/>
  <c r="P439" i="4"/>
  <c r="P450" i="4"/>
  <c r="P442" i="4"/>
  <c r="P420" i="4"/>
  <c r="P360" i="4"/>
  <c r="P427" i="4"/>
  <c r="P215" i="4"/>
  <c r="P99" i="4"/>
  <c r="P375" i="4"/>
  <c r="P248" i="4"/>
  <c r="P95" i="4"/>
  <c r="P229" i="4"/>
  <c r="D13" i="2"/>
  <c r="E13" i="2"/>
  <c r="P92" i="4"/>
  <c r="P112" i="4"/>
  <c r="P227" i="4"/>
  <c r="P358" i="4"/>
  <c r="P107" i="4"/>
  <c r="P89" i="4"/>
  <c r="P418" i="4"/>
  <c r="P446" i="4"/>
  <c r="P225" i="4"/>
  <c r="C262" i="2"/>
  <c r="P384" i="4"/>
  <c r="P88" i="4"/>
  <c r="D131" i="2"/>
  <c r="E131" i="2"/>
  <c r="C143" i="2"/>
  <c r="P435" i="4"/>
  <c r="P354" i="4"/>
  <c r="P379" i="4"/>
  <c r="P376" i="4"/>
  <c r="P81" i="4"/>
  <c r="P106" i="4"/>
  <c r="P436" i="4"/>
  <c r="D19" i="2"/>
  <c r="E19" i="2"/>
  <c r="I46" i="9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G299" i="2"/>
  <c r="G301" i="2"/>
  <c r="C8" i="1"/>
  <c r="O35" i="1"/>
  <c r="N432" i="3"/>
  <c r="N436" i="3"/>
  <c r="N440" i="3"/>
  <c r="N448" i="3"/>
  <c r="N452" i="3"/>
  <c r="N456" i="3"/>
  <c r="N460" i="3"/>
  <c r="N439" i="3"/>
  <c r="N447" i="3"/>
  <c r="N459" i="3"/>
  <c r="N429" i="3"/>
  <c r="N433" i="3"/>
  <c r="N437" i="3"/>
  <c r="N441" i="3"/>
  <c r="N445" i="3"/>
  <c r="N449" i="3"/>
  <c r="N453" i="3"/>
  <c r="N457" i="3"/>
  <c r="N431" i="3"/>
  <c r="N443" i="3"/>
  <c r="N455" i="3"/>
  <c r="N426" i="3"/>
  <c r="N430" i="3"/>
  <c r="N434" i="3"/>
  <c r="N438" i="3"/>
  <c r="N442" i="3"/>
  <c r="N446" i="3"/>
  <c r="N450" i="3"/>
  <c r="N454" i="3"/>
  <c r="N458" i="3"/>
  <c r="N462" i="3"/>
  <c r="N435" i="3"/>
  <c r="N451" i="3"/>
  <c r="N463" i="3"/>
  <c r="N461" i="3"/>
  <c r="N444" i="3"/>
  <c r="N428" i="3"/>
  <c r="N464" i="3"/>
  <c r="K464" i="3"/>
  <c r="L464" i="3"/>
  <c r="O13" i="1"/>
  <c r="L631" i="3"/>
  <c r="K669" i="3"/>
  <c r="L669" i="3"/>
  <c r="B51" i="5"/>
  <c r="N631" i="3"/>
  <c r="N669" i="3"/>
  <c r="N665" i="3"/>
  <c r="N661" i="3"/>
  <c r="N657" i="3"/>
  <c r="N653" i="3"/>
  <c r="N649" i="3"/>
  <c r="N645" i="3"/>
  <c r="N641" i="3"/>
  <c r="N637" i="3"/>
  <c r="N633" i="3"/>
  <c r="N658" i="3"/>
  <c r="N650" i="3"/>
  <c r="N642" i="3"/>
  <c r="N668" i="3"/>
  <c r="N664" i="3"/>
  <c r="N660" i="3"/>
  <c r="N656" i="3"/>
  <c r="N652" i="3"/>
  <c r="N648" i="3"/>
  <c r="N644" i="3"/>
  <c r="N640" i="3"/>
  <c r="N636" i="3"/>
  <c r="N632" i="3"/>
  <c r="N638" i="3"/>
  <c r="N667" i="3"/>
  <c r="N663" i="3"/>
  <c r="N659" i="3"/>
  <c r="N655" i="3"/>
  <c r="N647" i="3"/>
  <c r="N643" i="3"/>
  <c r="N639" i="3"/>
  <c r="N635" i="3"/>
  <c r="N666" i="3"/>
  <c r="N662" i="3"/>
  <c r="N654" i="3"/>
  <c r="N646" i="3"/>
  <c r="N634" i="3"/>
  <c r="N651" i="3"/>
  <c r="O24" i="1"/>
  <c r="N427" i="3"/>
  <c r="K10" i="3"/>
  <c r="L10" i="3"/>
  <c r="O147" i="1"/>
  <c r="O155" i="1"/>
  <c r="O171" i="1"/>
  <c r="O152" i="1"/>
  <c r="O168" i="1"/>
  <c r="O157" i="1"/>
  <c r="O161" i="1"/>
  <c r="O162" i="1"/>
  <c r="O154" i="1"/>
  <c r="O143" i="1"/>
  <c r="O151" i="1"/>
  <c r="O167" i="1"/>
  <c r="O149" i="1"/>
  <c r="O153" i="1"/>
  <c r="O169" i="1"/>
  <c r="O141" i="1"/>
  <c r="O159" i="1"/>
  <c r="O175" i="1"/>
  <c r="O156" i="1"/>
  <c r="O172" i="1"/>
  <c r="O165" i="1"/>
  <c r="O170" i="1"/>
  <c r="O174" i="1"/>
  <c r="O158" i="1"/>
  <c r="O164" i="1"/>
  <c r="O139" i="1"/>
  <c r="O146" i="1"/>
  <c r="O163" i="1"/>
  <c r="O142" i="1"/>
  <c r="O160" i="1"/>
  <c r="O176" i="1"/>
  <c r="O173" i="1"/>
  <c r="O140" i="1"/>
  <c r="O144" i="1"/>
  <c r="O145" i="1"/>
  <c r="O148" i="1"/>
  <c r="O150" i="1"/>
  <c r="O166" i="1"/>
  <c r="D171" i="2"/>
  <c r="E171" i="2"/>
  <c r="C183" i="2"/>
  <c r="R40" i="9"/>
  <c r="N233" i="3"/>
  <c r="N220" i="3"/>
  <c r="N229" i="3"/>
  <c r="N230" i="3"/>
  <c r="N246" i="3"/>
  <c r="N251" i="3"/>
  <c r="N223" i="3"/>
  <c r="N239" i="3"/>
  <c r="N224" i="3"/>
  <c r="N238" i="3"/>
  <c r="N250" i="3"/>
  <c r="N237" i="3"/>
  <c r="N232" i="3"/>
  <c r="N225" i="3"/>
  <c r="N242" i="3"/>
  <c r="N249" i="3"/>
  <c r="N228" i="3"/>
  <c r="N247" i="3"/>
  <c r="N255" i="3"/>
  <c r="N240" i="3"/>
  <c r="N248" i="3"/>
  <c r="N219" i="3"/>
  <c r="N235" i="3"/>
  <c r="N227" i="3"/>
  <c r="N231" i="3"/>
  <c r="K256" i="3"/>
  <c r="L256" i="3"/>
  <c r="N252" i="3"/>
  <c r="N236" i="3"/>
  <c r="N244" i="3"/>
  <c r="N253" i="3"/>
  <c r="N241" i="3"/>
  <c r="N222" i="3"/>
  <c r="N226" i="3"/>
  <c r="N218" i="3"/>
  <c r="N243" i="3"/>
  <c r="N254" i="3"/>
  <c r="N245" i="3"/>
  <c r="N234" i="3"/>
  <c r="O39" i="1"/>
  <c r="N221" i="3"/>
  <c r="O26" i="1"/>
  <c r="O38" i="1"/>
  <c r="P385" i="4"/>
  <c r="P382" i="4"/>
  <c r="P372" i="4"/>
  <c r="P359" i="4"/>
  <c r="P386" i="4"/>
  <c r="P367" i="4"/>
  <c r="P348" i="4"/>
  <c r="Q348" i="4"/>
  <c r="C46" i="9"/>
  <c r="E8" i="9"/>
  <c r="C11" i="8"/>
  <c r="C28" i="8"/>
  <c r="B9" i="8"/>
  <c r="B11" i="8"/>
  <c r="O32" i="1"/>
  <c r="O22" i="1"/>
  <c r="B28" i="8"/>
  <c r="H29" i="8"/>
  <c r="C17" i="2"/>
  <c r="D17" i="2"/>
  <c r="E17" i="2"/>
  <c r="D98" i="2"/>
  <c r="E98" i="2"/>
  <c r="O29" i="1"/>
  <c r="O19" i="1"/>
  <c r="B110" i="5"/>
  <c r="D89" i="2"/>
  <c r="E89" i="2"/>
  <c r="C91" i="2"/>
  <c r="C8" i="2"/>
  <c r="N143" i="3"/>
  <c r="N145" i="3"/>
  <c r="N118" i="3"/>
  <c r="N137" i="3"/>
  <c r="N134" i="3"/>
  <c r="N116" i="3"/>
  <c r="N146" i="3"/>
  <c r="N123" i="3"/>
  <c r="N127" i="3"/>
  <c r="N151" i="3"/>
  <c r="N139" i="3"/>
  <c r="N141" i="3"/>
  <c r="N133" i="3"/>
  <c r="N125" i="3"/>
  <c r="N130" i="3"/>
  <c r="N142" i="3"/>
  <c r="N135" i="3"/>
  <c r="N129" i="3"/>
  <c r="N149" i="3"/>
  <c r="N119" i="3"/>
  <c r="N115" i="3"/>
  <c r="N150" i="3"/>
  <c r="N136" i="3"/>
  <c r="N128" i="3"/>
  <c r="N147" i="3"/>
  <c r="N126" i="3"/>
  <c r="K153" i="3"/>
  <c r="L153" i="3"/>
  <c r="N148" i="3"/>
  <c r="N138" i="3"/>
  <c r="N124" i="3"/>
  <c r="N131" i="3"/>
  <c r="N121" i="3"/>
  <c r="N132" i="3"/>
  <c r="N120" i="3"/>
  <c r="N140" i="3"/>
  <c r="N152" i="3"/>
  <c r="N144" i="3"/>
  <c r="N122" i="3"/>
  <c r="N117" i="3"/>
  <c r="K9" i="3"/>
  <c r="L9" i="3"/>
  <c r="J47" i="3"/>
  <c r="N100" i="3"/>
  <c r="N78" i="3"/>
  <c r="N76" i="3"/>
  <c r="N93" i="3"/>
  <c r="N80" i="3"/>
  <c r="N101" i="3"/>
  <c r="N75" i="3"/>
  <c r="N90" i="3"/>
  <c r="N97" i="3"/>
  <c r="N94" i="3"/>
  <c r="N71" i="3"/>
  <c r="N86" i="3"/>
  <c r="K102" i="3"/>
  <c r="L102" i="3"/>
  <c r="N83" i="3"/>
  <c r="N92" i="3"/>
  <c r="N99" i="3"/>
  <c r="N69" i="3"/>
  <c r="N65" i="3"/>
  <c r="N81" i="3"/>
  <c r="N77" i="3"/>
  <c r="N79" i="3"/>
  <c r="N64" i="3"/>
  <c r="N88" i="3"/>
  <c r="N73" i="3"/>
  <c r="N98" i="3"/>
  <c r="N96" i="3"/>
  <c r="N74" i="3"/>
  <c r="N67" i="3"/>
  <c r="N84" i="3"/>
  <c r="N85" i="3"/>
  <c r="N70" i="3"/>
  <c r="N66" i="3"/>
  <c r="N91" i="3"/>
  <c r="N82" i="3"/>
  <c r="N72" i="3"/>
  <c r="N87" i="3"/>
  <c r="N95" i="3"/>
  <c r="N68" i="3"/>
  <c r="N89" i="3"/>
  <c r="C182" i="4"/>
  <c r="C45" i="4"/>
  <c r="P21" i="4"/>
  <c r="D95" i="2"/>
  <c r="E95" i="2"/>
  <c r="C101" i="2"/>
  <c r="D101" i="2"/>
  <c r="E101" i="2"/>
  <c r="C14" i="2"/>
  <c r="D14" i="2"/>
  <c r="E14" i="2"/>
  <c r="B345" i="5"/>
  <c r="Q622" i="4"/>
  <c r="Q623" i="4"/>
  <c r="Q624" i="4"/>
  <c r="Q625" i="4"/>
  <c r="Q626" i="4"/>
  <c r="P29" i="4"/>
  <c r="M47" i="3"/>
  <c r="F20" i="2"/>
  <c r="F10" i="2"/>
  <c r="G29" i="8"/>
  <c r="K29" i="8"/>
  <c r="D340" i="2"/>
  <c r="E340" i="2"/>
  <c r="G327" i="2"/>
  <c r="G337" i="2"/>
  <c r="G334" i="2"/>
  <c r="G329" i="2"/>
  <c r="G338" i="2"/>
  <c r="G335" i="2"/>
  <c r="G336" i="2"/>
  <c r="G331" i="2"/>
  <c r="G326" i="2"/>
  <c r="G328" i="2"/>
  <c r="G340" i="2"/>
  <c r="G330" i="2"/>
  <c r="G332" i="2"/>
  <c r="G333" i="2"/>
  <c r="D497" i="2"/>
  <c r="E497" i="2"/>
  <c r="G484" i="2"/>
  <c r="G488" i="2"/>
  <c r="G489" i="2"/>
  <c r="G494" i="2"/>
  <c r="G483" i="2"/>
  <c r="G485" i="2"/>
  <c r="G493" i="2"/>
  <c r="G490" i="2"/>
  <c r="G491" i="2"/>
  <c r="G492" i="2"/>
  <c r="G487" i="2"/>
  <c r="G486" i="2"/>
  <c r="G495" i="2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D380" i="2"/>
  <c r="E380" i="2"/>
  <c r="G374" i="2"/>
  <c r="G377" i="2"/>
  <c r="G370" i="2"/>
  <c r="G376" i="2"/>
  <c r="G367" i="2"/>
  <c r="G371" i="2"/>
  <c r="G372" i="2"/>
  <c r="G375" i="2"/>
  <c r="G373" i="2"/>
  <c r="G369" i="2"/>
  <c r="G378" i="2"/>
  <c r="G366" i="2"/>
  <c r="G368" i="2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D419" i="2"/>
  <c r="E419" i="2"/>
  <c r="G411" i="2"/>
  <c r="G408" i="2"/>
  <c r="G417" i="2"/>
  <c r="G409" i="2"/>
  <c r="G405" i="2"/>
  <c r="G407" i="2"/>
  <c r="G410" i="2"/>
  <c r="G415" i="2"/>
  <c r="G413" i="2"/>
  <c r="G412" i="2"/>
  <c r="G416" i="2"/>
  <c r="G414" i="2"/>
  <c r="G406" i="2"/>
  <c r="P727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D458" i="2"/>
  <c r="E458" i="2"/>
  <c r="G444" i="2"/>
  <c r="G452" i="2"/>
  <c r="G447" i="2"/>
  <c r="G456" i="2"/>
  <c r="G455" i="2"/>
  <c r="G453" i="2"/>
  <c r="G449" i="2"/>
  <c r="G448" i="2"/>
  <c r="G451" i="2"/>
  <c r="G450" i="2"/>
  <c r="G454" i="2"/>
  <c r="G445" i="2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P455" i="4"/>
  <c r="G219" i="2"/>
  <c r="D223" i="2"/>
  <c r="E223" i="2"/>
  <c r="G209" i="2"/>
  <c r="G212" i="2"/>
  <c r="G218" i="2"/>
  <c r="G213" i="2"/>
  <c r="G215" i="2"/>
  <c r="G220" i="2"/>
  <c r="G216" i="2"/>
  <c r="G214" i="2"/>
  <c r="G210" i="2"/>
  <c r="G217" i="2"/>
  <c r="P250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P113" i="4"/>
  <c r="Q349" i="4"/>
  <c r="Q350" i="4"/>
  <c r="Q351" i="4"/>
  <c r="Q352" i="4"/>
  <c r="Q353" i="4"/>
  <c r="Q354" i="4"/>
  <c r="Q355" i="4"/>
  <c r="Q356" i="4"/>
  <c r="Q357" i="4"/>
  <c r="Q358" i="4"/>
  <c r="P8" i="4"/>
  <c r="G136" i="2"/>
  <c r="G129" i="2"/>
  <c r="D143" i="2"/>
  <c r="E143" i="2"/>
  <c r="G138" i="2"/>
  <c r="G137" i="2"/>
  <c r="G133" i="2"/>
  <c r="G135" i="2"/>
  <c r="G139" i="2"/>
  <c r="G132" i="2"/>
  <c r="G130" i="2"/>
  <c r="G140" i="2"/>
  <c r="G134" i="2"/>
  <c r="G254" i="2"/>
  <c r="D262" i="2"/>
  <c r="E262" i="2"/>
  <c r="G253" i="2"/>
  <c r="G255" i="2"/>
  <c r="G257" i="2"/>
  <c r="G256" i="2"/>
  <c r="G249" i="2"/>
  <c r="G259" i="2"/>
  <c r="G252" i="2"/>
  <c r="G248" i="2"/>
  <c r="G251" i="2"/>
  <c r="G258" i="2"/>
  <c r="P43" i="4"/>
  <c r="P34" i="4"/>
  <c r="P19" i="4"/>
  <c r="P20" i="4"/>
  <c r="P39" i="4"/>
  <c r="P44" i="4"/>
  <c r="P27" i="4"/>
  <c r="P30" i="4"/>
  <c r="P7" i="4"/>
  <c r="P22" i="4"/>
  <c r="P41" i="4"/>
  <c r="P36" i="4"/>
  <c r="P11" i="4"/>
  <c r="P33" i="4"/>
  <c r="P16" i="4"/>
  <c r="P24" i="4"/>
  <c r="P25" i="4"/>
  <c r="P10" i="4"/>
  <c r="P23" i="4"/>
  <c r="D63" i="2"/>
  <c r="E63" i="2"/>
  <c r="G53" i="2"/>
  <c r="G57" i="2"/>
  <c r="G56" i="2"/>
  <c r="G60" i="2"/>
  <c r="G52" i="2"/>
  <c r="G50" i="2"/>
  <c r="G49" i="2"/>
  <c r="G55" i="2"/>
  <c r="G58" i="2"/>
  <c r="G59" i="2"/>
  <c r="G54" i="2"/>
  <c r="P15" i="4"/>
  <c r="P37" i="4"/>
  <c r="P18" i="4"/>
  <c r="P17" i="4"/>
  <c r="P13" i="4"/>
  <c r="F29" i="8"/>
  <c r="M29" i="8"/>
  <c r="D29" i="8"/>
  <c r="L29" i="8"/>
  <c r="J29" i="8"/>
  <c r="I29" i="8"/>
  <c r="E29" i="8"/>
  <c r="P32" i="4"/>
  <c r="O11" i="1"/>
  <c r="O46" i="1"/>
  <c r="O31" i="1"/>
  <c r="O44" i="1"/>
  <c r="O17" i="1"/>
  <c r="O9" i="1"/>
  <c r="O15" i="1"/>
  <c r="O45" i="1"/>
  <c r="O12" i="1"/>
  <c r="O18" i="1"/>
  <c r="O30" i="1"/>
  <c r="O34" i="1"/>
  <c r="O25" i="1"/>
  <c r="O28" i="1"/>
  <c r="O23" i="1"/>
  <c r="O41" i="1"/>
  <c r="O37" i="1"/>
  <c r="O33" i="1"/>
  <c r="O42" i="1"/>
  <c r="O14" i="1"/>
  <c r="O16" i="1"/>
  <c r="O20" i="1"/>
  <c r="O43" i="1"/>
  <c r="O40" i="1"/>
  <c r="O21" i="1"/>
  <c r="O27" i="1"/>
  <c r="P38" i="4"/>
  <c r="P26" i="4"/>
  <c r="O36" i="1"/>
  <c r="O10" i="1"/>
  <c r="C20" i="2"/>
  <c r="D20" i="2"/>
  <c r="E20" i="2"/>
  <c r="P42" i="4"/>
  <c r="C29" i="8"/>
  <c r="N29" i="3"/>
  <c r="N15" i="3"/>
  <c r="N43" i="3"/>
  <c r="N46" i="3"/>
  <c r="N30" i="3"/>
  <c r="N12" i="3"/>
  <c r="N33" i="3"/>
  <c r="N23" i="3"/>
  <c r="N19" i="3"/>
  <c r="N16" i="3"/>
  <c r="N31" i="3"/>
  <c r="N20" i="3"/>
  <c r="N44" i="3"/>
  <c r="N17" i="3"/>
  <c r="N41" i="3"/>
  <c r="N22" i="3"/>
  <c r="N11" i="3"/>
  <c r="N45" i="3"/>
  <c r="N25" i="3"/>
  <c r="N13" i="3"/>
  <c r="N35" i="3"/>
  <c r="N28" i="3"/>
  <c r="N14" i="3"/>
  <c r="N24" i="3"/>
  <c r="N21" i="3"/>
  <c r="N40" i="3"/>
  <c r="N32" i="3"/>
  <c r="N34" i="3"/>
  <c r="N42" i="3"/>
  <c r="N27" i="3"/>
  <c r="N37" i="3"/>
  <c r="N18" i="3"/>
  <c r="N36" i="3"/>
  <c r="N38" i="3"/>
  <c r="N26" i="3"/>
  <c r="K47" i="3"/>
  <c r="L47" i="3"/>
  <c r="N39" i="3"/>
  <c r="N9" i="3"/>
  <c r="R8" i="9"/>
  <c r="E46" i="9"/>
  <c r="N256" i="3"/>
  <c r="P28" i="4"/>
  <c r="P35" i="4"/>
  <c r="P9" i="4"/>
  <c r="P14" i="4"/>
  <c r="P40" i="4"/>
  <c r="N102" i="3"/>
  <c r="D8" i="2"/>
  <c r="E8" i="2"/>
  <c r="C10" i="2"/>
  <c r="D183" i="2"/>
  <c r="E183" i="2"/>
  <c r="G169" i="2"/>
  <c r="G171" i="2"/>
  <c r="G172" i="2"/>
  <c r="G175" i="2"/>
  <c r="G173" i="2"/>
  <c r="G174" i="2"/>
  <c r="G177" i="2"/>
  <c r="G176" i="2"/>
  <c r="G178" i="2"/>
  <c r="G180" i="2"/>
  <c r="G179" i="2"/>
  <c r="G170" i="2"/>
  <c r="N10" i="3"/>
  <c r="P160" i="4"/>
  <c r="P167" i="4"/>
  <c r="P176" i="4"/>
  <c r="P145" i="4"/>
  <c r="P165" i="4"/>
  <c r="P152" i="4"/>
  <c r="P159" i="4"/>
  <c r="P164" i="4"/>
  <c r="P180" i="4"/>
  <c r="P162" i="4"/>
  <c r="P175" i="4"/>
  <c r="P181" i="4"/>
  <c r="P168" i="4"/>
  <c r="P161" i="4"/>
  <c r="P179" i="4"/>
  <c r="P154" i="4"/>
  <c r="P169" i="4"/>
  <c r="P177" i="4"/>
  <c r="P147" i="4"/>
  <c r="P170" i="4"/>
  <c r="P149" i="4"/>
  <c r="P173" i="4"/>
  <c r="P174" i="4"/>
  <c r="P156" i="4"/>
  <c r="P166" i="4"/>
  <c r="P153" i="4"/>
  <c r="P148" i="4"/>
  <c r="P146" i="4"/>
  <c r="P158" i="4"/>
  <c r="P155" i="4"/>
  <c r="P178" i="4"/>
  <c r="P150" i="4"/>
  <c r="P171" i="4"/>
  <c r="P163" i="4"/>
  <c r="P157" i="4"/>
  <c r="P172" i="4"/>
  <c r="P151" i="4"/>
  <c r="O138" i="1"/>
  <c r="G141" i="2"/>
  <c r="N153" i="3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12" i="4"/>
  <c r="P31" i="4"/>
  <c r="P144" i="4"/>
  <c r="D91" i="2"/>
  <c r="E91" i="2"/>
  <c r="C103" i="2"/>
  <c r="G51" i="2"/>
  <c r="F22" i="2"/>
  <c r="G446" i="2"/>
  <c r="G458" i="2"/>
  <c r="G419" i="2"/>
  <c r="G380" i="2"/>
  <c r="G497" i="2"/>
  <c r="Q7" i="4"/>
  <c r="Q8" i="4"/>
  <c r="G260" i="2"/>
  <c r="G221" i="2"/>
  <c r="G61" i="2"/>
  <c r="G63" i="2"/>
  <c r="G250" i="2"/>
  <c r="G262" i="2"/>
  <c r="G131" i="2"/>
  <c r="G143" i="2"/>
  <c r="G211" i="2"/>
  <c r="G223" i="2"/>
  <c r="B29" i="8"/>
  <c r="O8" i="1"/>
  <c r="P45" i="4"/>
  <c r="G99" i="2"/>
  <c r="G97" i="2"/>
  <c r="G100" i="2"/>
  <c r="D103" i="2"/>
  <c r="E103" i="2"/>
  <c r="G89" i="2"/>
  <c r="G98" i="2"/>
  <c r="G90" i="2"/>
  <c r="G94" i="2"/>
  <c r="G92" i="2"/>
  <c r="G93" i="2"/>
  <c r="G95" i="2"/>
  <c r="G96" i="2"/>
  <c r="R46" i="9"/>
  <c r="S8" i="9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P18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N47" i="3"/>
  <c r="G181" i="2"/>
  <c r="G183" i="2"/>
  <c r="D10" i="2"/>
  <c r="E10" i="2"/>
  <c r="C22" i="2"/>
  <c r="G8" i="2"/>
  <c r="G15" i="2"/>
  <c r="G12" i="2"/>
  <c r="G16" i="2"/>
  <c r="G11" i="2"/>
  <c r="G14" i="2"/>
  <c r="G13" i="2"/>
  <c r="G17" i="2"/>
  <c r="G19" i="2"/>
  <c r="D22" i="2"/>
  <c r="E22" i="2"/>
  <c r="G9" i="2"/>
  <c r="G18" i="2"/>
  <c r="S39" i="9"/>
  <c r="S38" i="9"/>
  <c r="S24" i="9"/>
  <c r="S23" i="9"/>
  <c r="S41" i="9"/>
  <c r="S42" i="9"/>
  <c r="S10" i="9"/>
  <c r="S26" i="9"/>
  <c r="S30" i="9"/>
  <c r="S18" i="9"/>
  <c r="S16" i="9"/>
  <c r="S12" i="9"/>
  <c r="S15" i="9"/>
  <c r="S27" i="9"/>
  <c r="S25" i="9"/>
  <c r="S19" i="9"/>
  <c r="S43" i="9"/>
  <c r="S9" i="9"/>
  <c r="S13" i="9"/>
  <c r="S21" i="9"/>
  <c r="S45" i="9"/>
  <c r="S34" i="9"/>
  <c r="S11" i="9"/>
  <c r="S29" i="9"/>
  <c r="S28" i="9"/>
  <c r="S36" i="9"/>
  <c r="S40" i="9"/>
  <c r="S35" i="9"/>
  <c r="S32" i="9"/>
  <c r="S37" i="9"/>
  <c r="S14" i="9"/>
  <c r="S17" i="9"/>
  <c r="S20" i="9"/>
  <c r="S33" i="9"/>
  <c r="S31" i="9"/>
  <c r="S22" i="9"/>
  <c r="S44" i="9"/>
  <c r="G101" i="2"/>
  <c r="G103" i="2"/>
  <c r="G91" i="2"/>
  <c r="S46" i="9"/>
  <c r="G20" i="2"/>
  <c r="G10" i="2"/>
  <c r="G22" i="2"/>
</calcChain>
</file>

<file path=xl/sharedStrings.xml><?xml version="1.0" encoding="utf-8"?>
<sst xmlns="http://schemas.openxmlformats.org/spreadsheetml/2006/main" count="3887" uniqueCount="173">
  <si>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</si>
  <si>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</si>
  <si>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</si>
  <si>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</si>
  <si>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</si>
  <si>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</si>
  <si>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</si>
  <si>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</si>
  <si>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</si>
  <si>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</si>
  <si>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</si>
  <si>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</si>
  <si>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</si>
  <si>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</si>
  <si>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</si>
  <si>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</si>
  <si>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</si>
  <si>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</si>
  <si>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</si>
  <si>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</si>
  <si>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</si>
  <si>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</si>
  <si>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</si>
  <si>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</si>
  <si>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</si>
  <si>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</si>
  <si>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</si>
  <si>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</si>
  <si>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</si>
  <si>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</si>
  <si>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</si>
  <si>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</si>
  <si>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</si>
  <si>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</si>
  <si>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</si>
  <si>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</si>
  <si>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</si>
  <si>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</si>
  <si>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</si>
  <si>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</si>
  <si>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</si>
  <si>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</si>
  <si>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</si>
  <si>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</si>
  <si>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</si>
  <si>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</si>
  <si>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</si>
  <si>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</si>
  <si>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</si>
  <si>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</si>
  <si>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</si>
  <si>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</si>
  <si>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</si>
  <si>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</si>
  <si>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</si>
  <si>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</si>
  <si>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</si>
  <si>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</si>
  <si>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</si>
  <si>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</si>
  <si>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</si>
  <si>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</si>
  <si>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</si>
  <si>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</si>
  <si>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</si>
  <si>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</si>
  <si>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</si>
  <si>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</si>
  <si>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</si>
  <si>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</si>
  <si>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</si>
  <si>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</si>
  <si>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</si>
  <si>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</si>
  <si>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</si>
  <si>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</si>
  <si>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</si>
  <si>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</si>
  <si>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</si>
  <si>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</si>
  <si>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</si>
  <si>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</si>
  <si>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</si>
  <si>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</si>
  <si>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</si>
  <si>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</si>
  <si>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</si>
  <si>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</si>
  <si>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</si>
  <si>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</si>
  <si>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</si>
  <si>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</si>
  <si>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</si>
  <si>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</si>
  <si>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</si>
  <si>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</si>
  <si>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</si>
  <si>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</si>
  <si>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</si>
  <si>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</si>
  <si>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</si>
  <si>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</si>
  <si>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</si>
  <si>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</si>
  <si>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</si>
  <si>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</si>
  <si>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</si>
  <si>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</si>
  <si>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</si>
  <si>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</si>
  <si>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</si>
  <si>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</si>
  <si>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</si>
  <si>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</si>
  <si>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</si>
  <si>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</si>
  <si>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</si>
  <si>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</si>
  <si>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</si>
  <si>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</si>
  <si>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</si>
  <si>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</si>
  <si>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</si>
  <si>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</si>
  <si>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</si>
  <si>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</si>
  <si>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</si>
  <si>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</si>
  <si>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</si>
  <si>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</si>
  <si>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</si>
  <si>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</si>
  <si>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</si>
  <si>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</si>
  <si>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</si>
  <si>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</si>
  <si>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</si>
  <si>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</si>
  <si>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</si>
  <si>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</si>
  <si>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</si>
  <si>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</si>
  <si>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</si>
  <si>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</si>
  <si>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</si>
  <si>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</si>
  <si>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</si>
  <si>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</si>
  <si>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</si>
  <si>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</si>
  <si>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</si>
  <si>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</si>
  <si>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</si>
  <si>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</si>
  <si>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</si>
  <si>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</si>
  <si>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</si>
  <si>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</si>
  <si>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</si>
  <si>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</si>
  <si>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</si>
  <si>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</si>
  <si>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</si>
  <si>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</si>
  <si>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>Multiseguros S.U, S. A.</t>
  </si>
  <si>
    <t>PRIMAS CORREPONDIENTE A LOS AñOS 2014 Y 2015 LIQUIDADAS PARA EL MES DE ABRIL 2018 - LA COMERCIAL DE SEGUROS, S.A - LIQ. No. 7718-04-14 / 7718-04-15</t>
  </si>
  <si>
    <t>Seguros APS, S.A</t>
  </si>
  <si>
    <t xml:space="preserve"> Enero - Julio, 2018</t>
  </si>
  <si>
    <t>Comparativo Enero - Julio,  2017 - 2018</t>
  </si>
  <si>
    <t>Comparativo Enero - Julio, 2017 - 2018</t>
  </si>
  <si>
    <t>Enero - Julio, 2018</t>
  </si>
  <si>
    <t>Enero -  Julio, 2017 - 2018</t>
  </si>
  <si>
    <t>Julio,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</si>
</sst>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0" fontId="0" fillId="4" borderId="0" xfId="0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765792"/>
        <c:axId val="-1668772320"/>
      </c:barChart>
      <c:catAx>
        <c:axId val="-166876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7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772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657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8199104"/>
        <c:axId val="-1668198560"/>
        <c:axId val="0"/>
      </c:bar3DChart>
      <c:catAx>
        <c:axId val="-166819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19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198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199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201824"/>
        <c:axId val="-1668200736"/>
      </c:barChart>
      <c:catAx>
        <c:axId val="-166820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20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200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20182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198016"/>
        <c:axId val="-1668197472"/>
      </c:barChart>
      <c:catAx>
        <c:axId val="-1668198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19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197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1980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7680848"/>
        <c:axId val="-1667682480"/>
      </c:barChart>
      <c:catAx>
        <c:axId val="-166768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682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08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679760"/>
        <c:axId val="-1667681936"/>
        <c:axId val="0"/>
      </c:bar3DChart>
      <c:catAx>
        <c:axId val="-1667679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6819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79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685744"/>
        <c:axId val="-1667679216"/>
        <c:axId val="0"/>
      </c:bar3DChart>
      <c:catAx>
        <c:axId val="-1667685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7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679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5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34.877909714771334</c:v>
                </c:pt>
                <c:pt idx="1">
                  <c:v>11.208948417543901</c:v>
                </c:pt>
                <c:pt idx="2">
                  <c:v>41.245450468495946</c:v>
                </c:pt>
                <c:pt idx="3">
                  <c:v>10.396646783022085</c:v>
                </c:pt>
                <c:pt idx="4">
                  <c:v>12.250259559133344</c:v>
                </c:pt>
                <c:pt idx="5">
                  <c:v>52.050197364528508</c:v>
                </c:pt>
                <c:pt idx="6">
                  <c:v>6.4643078711688142</c:v>
                </c:pt>
                <c:pt idx="7">
                  <c:v>13.002874187774689</c:v>
                </c:pt>
                <c:pt idx="8">
                  <c:v>4.676695610455746</c:v>
                </c:pt>
                <c:pt idx="9">
                  <c:v>40.561195155775586</c:v>
                </c:pt>
                <c:pt idx="10">
                  <c:v>27.656968303551345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683024"/>
        <c:axId val="-1667681392"/>
        <c:axId val="0"/>
      </c:bar3DChart>
      <c:catAx>
        <c:axId val="-1667683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681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3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685200"/>
        <c:axId val="-1667686288"/>
        <c:axId val="0"/>
      </c:bar3DChart>
      <c:catAx>
        <c:axId val="-1667685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686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5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684656"/>
        <c:axId val="-1667680304"/>
        <c:axId val="0"/>
      </c:bar3DChart>
      <c:catAx>
        <c:axId val="-1667684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680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4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7684112"/>
        <c:axId val="-1667683568"/>
        <c:axId val="0"/>
      </c:bar3DChart>
      <c:catAx>
        <c:axId val="-1667684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7683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7684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765248"/>
        <c:axId val="-1668771232"/>
      </c:barChart>
      <c:catAx>
        <c:axId val="-1668765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7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771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652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8539856"/>
        <c:axId val="-1758541488"/>
        <c:axId val="0"/>
      </c:bar3DChart>
      <c:catAx>
        <c:axId val="-1758539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8541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39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Porc'!$A$287:$A$288,'P.N.C.x Ramos, variación y Porc'!$A$290:$A$298)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Porc'!$E$287:$E$288,'P.N.C.x Ramos, variación y Porc'!$E$290:$E$298)</c:f>
              <c:numCache>
                <c:formatCode>#,##0.00</c:formatCode>
                <c:ptCount val="11"/>
                <c:pt idx="0">
                  <c:v>79.536462518770506</c:v>
                </c:pt>
                <c:pt idx="1">
                  <c:v>11.003229955845397</c:v>
                </c:pt>
                <c:pt idx="2">
                  <c:v>33.811093036553928</c:v>
                </c:pt>
                <c:pt idx="3">
                  <c:v>1.566733112123865</c:v>
                </c:pt>
                <c:pt idx="4">
                  <c:v>16.964121168326919</c:v>
                </c:pt>
                <c:pt idx="5">
                  <c:v>11.832294473562108</c:v>
                </c:pt>
                <c:pt idx="6">
                  <c:v>-13.640629858279146</c:v>
                </c:pt>
                <c:pt idx="7">
                  <c:v>16.47466069745094</c:v>
                </c:pt>
                <c:pt idx="8">
                  <c:v>49.442895374880422</c:v>
                </c:pt>
                <c:pt idx="9">
                  <c:v>-7.6599157056604197</c:v>
                </c:pt>
                <c:pt idx="10">
                  <c:v>49.426121665488573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8544752"/>
        <c:axId val="-1758539312"/>
        <c:axId val="0"/>
      </c:bar3DChart>
      <c:catAx>
        <c:axId val="-1758544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3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8539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4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05613210482578"/>
          <c:y val="0.89510654388540423"/>
          <c:w val="0.64444517657050193"/>
          <c:h val="0.97902264335602118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8545840"/>
        <c:axId val="-1758540944"/>
        <c:axId val="0"/>
      </c:bar3DChart>
      <c:catAx>
        <c:axId val="-1758545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8540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5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8545296"/>
        <c:axId val="-1758543664"/>
        <c:axId val="0"/>
      </c:bar3DChart>
      <c:catAx>
        <c:axId val="-1758545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8543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5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8540400"/>
        <c:axId val="-1758542576"/>
        <c:axId val="0"/>
      </c:bar3DChart>
      <c:catAx>
        <c:axId val="-1758540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8542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0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8546384"/>
        <c:axId val="-1758544208"/>
        <c:axId val="0"/>
      </c:bar3DChart>
      <c:catAx>
        <c:axId val="-1758546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8544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6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8543120"/>
        <c:axId val="-1758542032"/>
        <c:axId val="0"/>
      </c:bar3DChart>
      <c:catAx>
        <c:axId val="-1758543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58542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58543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5612016"/>
        <c:axId val="-1765613648"/>
      </c:lineChart>
      <c:catAx>
        <c:axId val="-176561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561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561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561201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79902656"/>
        <c:axId val="-1779903200"/>
      </c:lineChart>
      <c:catAx>
        <c:axId val="-17799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990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990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99026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Compañía Dominicana de Seguros, S.R.L.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Atrio Seguros, S. A.</c:v>
                </c:pt>
                <c:pt idx="23">
                  <c:v>Amigos Compañía de Seguros,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Seguros APS, S.A</c:v>
                </c:pt>
                <c:pt idx="27">
                  <c:v>Autoseguro, S. A.</c:v>
                </c:pt>
                <c:pt idx="28">
                  <c:v>La Comercial de Seguros, S. A.</c:v>
                </c:pt>
                <c:pt idx="29">
                  <c:v>Multiseguros S.U,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22.251949043013887</c:v>
                </c:pt>
                <c:pt idx="1">
                  <c:v>37.084966779480993</c:v>
                </c:pt>
                <c:pt idx="2">
                  <c:v>50.91935873410327</c:v>
                </c:pt>
                <c:pt idx="3">
                  <c:v>63.947504050819219</c:v>
                </c:pt>
                <c:pt idx="4">
                  <c:v>71.408076691019275</c:v>
                </c:pt>
                <c:pt idx="5">
                  <c:v>78.80687432401939</c:v>
                </c:pt>
                <c:pt idx="6">
                  <c:v>82.322977666312909</c:v>
                </c:pt>
                <c:pt idx="7">
                  <c:v>84.865417064674347</c:v>
                </c:pt>
                <c:pt idx="8">
                  <c:v>87.324016641909481</c:v>
                </c:pt>
                <c:pt idx="9">
                  <c:v>89.147610538322382</c:v>
                </c:pt>
                <c:pt idx="10">
                  <c:v>90.786212571773405</c:v>
                </c:pt>
                <c:pt idx="11">
                  <c:v>91.943700040279282</c:v>
                </c:pt>
                <c:pt idx="12">
                  <c:v>92.900589227811253</c:v>
                </c:pt>
                <c:pt idx="13">
                  <c:v>93.827524729482718</c:v>
                </c:pt>
                <c:pt idx="14">
                  <c:v>94.700675926594485</c:v>
                </c:pt>
                <c:pt idx="15">
                  <c:v>95.506720095347973</c:v>
                </c:pt>
                <c:pt idx="16">
                  <c:v>96.16680215275133</c:v>
                </c:pt>
                <c:pt idx="17">
                  <c:v>96.775478069949841</c:v>
                </c:pt>
                <c:pt idx="18">
                  <c:v>97.280270463762037</c:v>
                </c:pt>
                <c:pt idx="19">
                  <c:v>97.732940065645423</c:v>
                </c:pt>
                <c:pt idx="20">
                  <c:v>98.178259130901978</c:v>
                </c:pt>
                <c:pt idx="21">
                  <c:v>98.594924480517506</c:v>
                </c:pt>
                <c:pt idx="22">
                  <c:v>98.904579357299937</c:v>
                </c:pt>
                <c:pt idx="23">
                  <c:v>99.187826613055492</c:v>
                </c:pt>
                <c:pt idx="24">
                  <c:v>99.41927638590785</c:v>
                </c:pt>
                <c:pt idx="25">
                  <c:v>99.631790984461645</c:v>
                </c:pt>
                <c:pt idx="26">
                  <c:v>99.815397951904259</c:v>
                </c:pt>
                <c:pt idx="27">
                  <c:v>99.934636703283331</c:v>
                </c:pt>
                <c:pt idx="28">
                  <c:v>99.984188123458978</c:v>
                </c:pt>
                <c:pt idx="29">
                  <c:v>99.999999999999957</c:v>
                </c:pt>
                <c:pt idx="30">
                  <c:v>99.999999999999957</c:v>
                </c:pt>
                <c:pt idx="31">
                  <c:v>99.999999999999957</c:v>
                </c:pt>
                <c:pt idx="32">
                  <c:v>99.999999999999957</c:v>
                </c:pt>
                <c:pt idx="33">
                  <c:v>99.999999999999957</c:v>
                </c:pt>
                <c:pt idx="34">
                  <c:v>99.999999999999957</c:v>
                </c:pt>
                <c:pt idx="35">
                  <c:v>99.999999999999957</c:v>
                </c:pt>
                <c:pt idx="36">
                  <c:v>99.999999999999957</c:v>
                </c:pt>
                <c:pt idx="37">
                  <c:v>99.999999999999957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79900480"/>
        <c:axId val="-1779904832"/>
      </c:lineChart>
      <c:catAx>
        <c:axId val="-17799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990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990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99004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171937959.55999997</c:v>
                </c:pt>
                <c:pt idx="1">
                  <c:v>5132921135.3499994</c:v>
                </c:pt>
                <c:pt idx="2">
                  <c:v>7545621513.7399988</c:v>
                </c:pt>
                <c:pt idx="3">
                  <c:v>345350123.31</c:v>
                </c:pt>
                <c:pt idx="4">
                  <c:v>8088732837.8099995</c:v>
                </c:pt>
                <c:pt idx="5">
                  <c:v>271634857.75999993</c:v>
                </c:pt>
                <c:pt idx="6">
                  <c:v>378602894.83999997</c:v>
                </c:pt>
                <c:pt idx="7">
                  <c:v>8683213351.8199997</c:v>
                </c:pt>
                <c:pt idx="8">
                  <c:v>287709715.67999995</c:v>
                </c:pt>
                <c:pt idx="9">
                  <c:v>702491702.8599999</c:v>
                </c:pt>
                <c:pt idx="10">
                  <c:v>1791395182.4600003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767968"/>
        <c:axId val="-1668770688"/>
      </c:barChart>
      <c:catAx>
        <c:axId val="-1668767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7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770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679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4405378474"/>
          <c:y val="0.88489222938041845"/>
          <c:w val="0.6567844260109198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79902112"/>
        <c:axId val="-1779904288"/>
      </c:lineChart>
      <c:catAx>
        <c:axId val="-17799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990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7990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799021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5618544"/>
        <c:axId val="-1765617456"/>
      </c:lineChart>
      <c:catAx>
        <c:axId val="-176561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561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561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56185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5616912"/>
        <c:axId val="-1765615824"/>
      </c:lineChart>
      <c:catAx>
        <c:axId val="-17656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561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6561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656169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69645424"/>
        <c:axId val="-1669643248"/>
      </c:lineChart>
      <c:catAx>
        <c:axId val="-166964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964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54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Acumulado'!$B$485:$B$522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Aseguradora Agropecuaria Dominicana. S. A.</c:v>
                </c:pt>
                <c:pt idx="11">
                  <c:v>Seguros Pepin, S. A.</c:v>
                </c:pt>
                <c:pt idx="12">
                  <c:v>Atlantica Seguros, S. A.</c:v>
                </c:pt>
                <c:pt idx="13">
                  <c:v>Patria, S. A. Compañía de Seguros</c:v>
                </c:pt>
                <c:pt idx="14">
                  <c:v>Compañía Dominicana de Seguros, S.R.L.</c:v>
                </c:pt>
                <c:pt idx="15">
                  <c:v>Cooperativa Nacional de Seguros, Inc.</c:v>
                </c:pt>
                <c:pt idx="16">
                  <c:v>Banesco Seguros, S.A.</c:v>
                </c:pt>
                <c:pt idx="17">
                  <c:v>Angloamericana de Seguros, S. A.</c:v>
                </c:pt>
                <c:pt idx="18">
                  <c:v>Amigos Compañía de Seguros, S. A.</c:v>
                </c:pt>
                <c:pt idx="19">
                  <c:v>Seguros La Internacional, S. A.</c:v>
                </c:pt>
                <c:pt idx="20">
                  <c:v>Bupa Dominicana, S.A.</c:v>
                </c:pt>
                <c:pt idx="21">
                  <c:v>Cuna Mutual Insurance Society Dominicana, S.A.</c:v>
                </c:pt>
                <c:pt idx="22">
                  <c:v>Atrio Seguros, S. A.</c:v>
                </c:pt>
                <c:pt idx="23">
                  <c:v>BMI Compañía de Seguros, S. A.</c:v>
                </c:pt>
                <c:pt idx="24">
                  <c:v>Seguros APS, S.A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Acumulado'!$Q$485:$Q$522</c:f>
              <c:numCache>
                <c:formatCode>0.0000</c:formatCode>
                <c:ptCount val="38"/>
                <c:pt idx="0">
                  <c:v>22.872657561618514</c:v>
                </c:pt>
                <c:pt idx="1">
                  <c:v>38.478437457883146</c:v>
                </c:pt>
                <c:pt idx="2">
                  <c:v>51.650349508929807</c:v>
                </c:pt>
                <c:pt idx="3">
                  <c:v>62.83559244809571</c:v>
                </c:pt>
                <c:pt idx="4">
                  <c:v>70.564429995444769</c:v>
                </c:pt>
                <c:pt idx="5">
                  <c:v>77.675945546803135</c:v>
                </c:pt>
                <c:pt idx="6">
                  <c:v>81.282416327302002</c:v>
                </c:pt>
                <c:pt idx="7">
                  <c:v>83.839037896023598</c:v>
                </c:pt>
                <c:pt idx="8">
                  <c:v>86.32393541621235</c:v>
                </c:pt>
                <c:pt idx="9">
                  <c:v>88.143156697107031</c:v>
                </c:pt>
                <c:pt idx="10">
                  <c:v>89.953419995784714</c:v>
                </c:pt>
                <c:pt idx="11">
                  <c:v>91.586280027566403</c:v>
                </c:pt>
                <c:pt idx="12">
                  <c:v>92.717388227236057</c:v>
                </c:pt>
                <c:pt idx="13">
                  <c:v>93.702275368546935</c:v>
                </c:pt>
                <c:pt idx="14">
                  <c:v>94.633705249088308</c:v>
                </c:pt>
                <c:pt idx="15">
                  <c:v>95.284580034070316</c:v>
                </c:pt>
                <c:pt idx="16">
                  <c:v>95.906471124614143</c:v>
                </c:pt>
                <c:pt idx="17">
                  <c:v>96.468861259243695</c:v>
                </c:pt>
                <c:pt idx="18">
                  <c:v>97.024923567919984</c:v>
                </c:pt>
                <c:pt idx="19">
                  <c:v>97.56558514437954</c:v>
                </c:pt>
                <c:pt idx="20">
                  <c:v>98.029164076752295</c:v>
                </c:pt>
                <c:pt idx="21">
                  <c:v>98.430402672135415</c:v>
                </c:pt>
                <c:pt idx="22">
                  <c:v>98.831629810316187</c:v>
                </c:pt>
                <c:pt idx="23">
                  <c:v>99.208481343891748</c:v>
                </c:pt>
                <c:pt idx="24">
                  <c:v>99.44685192904133</c:v>
                </c:pt>
                <c:pt idx="25">
                  <c:v>99.66110916739116</c:v>
                </c:pt>
                <c:pt idx="26">
                  <c:v>99.858480459911803</c:v>
                </c:pt>
                <c:pt idx="27">
                  <c:v>99.961048088795152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69639440"/>
        <c:axId val="-1669641616"/>
      </c:lineChart>
      <c:catAx>
        <c:axId val="-166963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964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394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69644880"/>
        <c:axId val="-1669641072"/>
      </c:lineChart>
      <c:catAx>
        <c:axId val="-16696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964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48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69640528"/>
        <c:axId val="-1669642704"/>
      </c:lineChart>
      <c:catAx>
        <c:axId val="-166964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964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05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69638896"/>
        <c:axId val="-1669639984"/>
      </c:lineChart>
      <c:catAx>
        <c:axId val="-16696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3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963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388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69643792"/>
        <c:axId val="-1669642160"/>
      </c:lineChart>
      <c:catAx>
        <c:axId val="-16696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964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37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69644336"/>
        <c:axId val="-1669645968"/>
      </c:lineChart>
      <c:catAx>
        <c:axId val="-16696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964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96443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767424"/>
        <c:axId val="-1668771776"/>
      </c:barChart>
      <c:catAx>
        <c:axId val="-1668767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7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771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6742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6273721567.2699995</c:v>
                </c:pt>
                <c:pt idx="1">
                  <c:v>3134741369.7200003</c:v>
                </c:pt>
                <c:pt idx="2">
                  <c:v>4028855501.0299997</c:v>
                </c:pt>
                <c:pt idx="3">
                  <c:v>3893862242.4699998</c:v>
                </c:pt>
                <c:pt idx="4">
                  <c:v>2102247281.6399999</c:v>
                </c:pt>
                <c:pt idx="5">
                  <c:v>2300497058.4700003</c:v>
                </c:pt>
                <c:pt idx="6">
                  <c:v>1000181597.96</c:v>
                </c:pt>
                <c:pt idx="7">
                  <c:v>792102499.13999999</c:v>
                </c:pt>
                <c:pt idx="8">
                  <c:v>784671999.42999995</c:v>
                </c:pt>
                <c:pt idx="9">
                  <c:v>532314517.76999998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7432064481.5199995</c:v>
                </c:pt>
                <c:pt idx="1">
                  <c:v>4954170264.3599997</c:v>
                </c:pt>
                <c:pt idx="2">
                  <c:v>4620633135.1300011</c:v>
                </c:pt>
                <c:pt idx="3">
                  <c:v>4351349892.1499996</c:v>
                </c:pt>
                <c:pt idx="4">
                  <c:v>2491802260.73</c:v>
                </c:pt>
                <c:pt idx="5">
                  <c:v>2471169648.46</c:v>
                </c:pt>
                <c:pt idx="6">
                  <c:v>1174364848.3600001</c:v>
                </c:pt>
                <c:pt idx="7">
                  <c:v>849164875.95999992</c:v>
                </c:pt>
                <c:pt idx="8">
                  <c:v>821162701.6099999</c:v>
                </c:pt>
                <c:pt idx="9">
                  <c:v>609073272.63999999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8770144"/>
        <c:axId val="-1668769600"/>
        <c:axId val="0"/>
      </c:bar3DChart>
      <c:catAx>
        <c:axId val="-16687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6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76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7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877363788.41999996</c:v>
                </c:pt>
                <c:pt idx="1">
                  <c:v>542153860.51999998</c:v>
                </c:pt>
                <c:pt idx="2">
                  <c:v>680860264.28999996</c:v>
                </c:pt>
                <c:pt idx="3">
                  <c:v>547989994.27999997</c:v>
                </c:pt>
                <c:pt idx="4">
                  <c:v>319588881.06999999</c:v>
                </c:pt>
                <c:pt idx="5">
                  <c:v>267068838.59</c:v>
                </c:pt>
                <c:pt idx="6">
                  <c:v>146141609.50000003</c:v>
                </c:pt>
                <c:pt idx="7">
                  <c:v>115917958.51000001</c:v>
                </c:pt>
                <c:pt idx="8">
                  <c:v>113910557.63999999</c:v>
                </c:pt>
                <c:pt idx="9">
                  <c:v>75008613.129999995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1153953806.51</c:v>
                </c:pt>
                <c:pt idx="1">
                  <c:v>787330858.52999997</c:v>
                </c:pt>
                <c:pt idx="2">
                  <c:v>664539221.53000009</c:v>
                </c:pt>
                <c:pt idx="3">
                  <c:v>564309312.62</c:v>
                </c:pt>
                <c:pt idx="4">
                  <c:v>389929394.24000001</c:v>
                </c:pt>
                <c:pt idx="5">
                  <c:v>358784737.56</c:v>
                </c:pt>
                <c:pt idx="6">
                  <c:v>181950902.47</c:v>
                </c:pt>
                <c:pt idx="7">
                  <c:v>128984713.87</c:v>
                </c:pt>
                <c:pt idx="8">
                  <c:v>125366147.08999997</c:v>
                </c:pt>
                <c:pt idx="9">
                  <c:v>91781959.150000006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68769056"/>
        <c:axId val="-1668768512"/>
        <c:axId val="0"/>
      </c:bar3DChart>
      <c:catAx>
        <c:axId val="-166876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6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76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69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5065357793.0999994</c:v>
                </c:pt>
                <c:pt idx="3">
                  <c:v>4689431714.039999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5045123433.5199995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74694432"/>
        <c:axId val="-1674694976"/>
        <c:axId val="0"/>
      </c:bar3DChart>
      <c:catAx>
        <c:axId val="-16746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7469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469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74694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74696064"/>
        <c:axId val="-1674697152"/>
        <c:axId val="0"/>
      </c:bar3DChart>
      <c:catAx>
        <c:axId val="-16746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7469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469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7469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766880"/>
        <c:axId val="-1668766336"/>
      </c:barChart>
      <c:catAx>
        <c:axId val="-1668766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6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766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7668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200192"/>
        <c:axId val="-1668199648"/>
      </c:barChart>
      <c:catAx>
        <c:axId val="-1668200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19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199648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2001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196928"/>
        <c:axId val="-1668196384"/>
      </c:barChart>
      <c:catAx>
        <c:axId val="-166819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19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196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1969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29961106.5</c:v>
                </c:pt>
                <c:pt idx="1">
                  <c:v>772331156.6700002</c:v>
                </c:pt>
                <c:pt idx="2">
                  <c:v>1249668924.5</c:v>
                </c:pt>
                <c:pt idx="3">
                  <c:v>48258171.170000002</c:v>
                </c:pt>
                <c:pt idx="4">
                  <c:v>1196910638.1499994</c:v>
                </c:pt>
                <c:pt idx="5">
                  <c:v>18211349.43</c:v>
                </c:pt>
                <c:pt idx="6">
                  <c:v>57091558.720000006</c:v>
                </c:pt>
                <c:pt idx="7">
                  <c:v>1241340024.8599999</c:v>
                </c:pt>
                <c:pt idx="8">
                  <c:v>87546895.430000007</c:v>
                </c:pt>
                <c:pt idx="9">
                  <c:v>73580398.12999998</c:v>
                </c:pt>
                <c:pt idx="10">
                  <c:v>270223209.9600001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195840"/>
        <c:axId val="-1668201280"/>
      </c:barChart>
      <c:catAx>
        <c:axId val="-1668195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20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201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1958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5490658708983687"/>
          <c:y val="0.89802628462055967"/>
          <c:w val="0.76635523865301958"/>
          <c:h val="0.967105375365985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68195296"/>
        <c:axId val="-1668202368"/>
      </c:barChart>
      <c:catAx>
        <c:axId val="-1668195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20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68202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6681952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4532080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4532081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453208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4532081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4532081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4532081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4532081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4532081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45320817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4532081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45320819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45320820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45320821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45320822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981075</xdr:colOff>
      <xdr:row>459</xdr:row>
      <xdr:rowOff>95250</xdr:rowOff>
    </xdr:from>
    <xdr:to>
      <xdr:col>1</xdr:col>
      <xdr:colOff>1609725</xdr:colOff>
      <xdr:row>463</xdr:row>
      <xdr:rowOff>9525</xdr:rowOff>
    </xdr:to>
    <xdr:pic>
      <xdr:nvPicPr>
        <xdr:cNvPr id="4532082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2706350"/>
          <a:ext cx="628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049281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412</xdr:row>
      <xdr:rowOff>104775</xdr:rowOff>
    </xdr:from>
    <xdr:to>
      <xdr:col>0</xdr:col>
      <xdr:colOff>1733550</xdr:colOff>
      <xdr:row>415</xdr:row>
      <xdr:rowOff>190500</xdr:rowOff>
    </xdr:to>
    <xdr:pic>
      <xdr:nvPicPr>
        <xdr:cNvPr id="40492817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858625"/>
          <a:ext cx="8667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495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4957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42304958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4959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4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432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197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1974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46381343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46381344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46381345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46381347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46381348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46381349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46381350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46381351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46381352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46381353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46381354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46381355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46381356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46381357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533400</xdr:colOff>
      <xdr:row>278</xdr:row>
      <xdr:rowOff>200025</xdr:rowOff>
    </xdr:from>
    <xdr:to>
      <xdr:col>0</xdr:col>
      <xdr:colOff>1181100</xdr:colOff>
      <xdr:row>282</xdr:row>
      <xdr:rowOff>133350</xdr:rowOff>
    </xdr:to>
    <xdr:pic>
      <xdr:nvPicPr>
        <xdr:cNvPr id="4638135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477125"/>
          <a:ext cx="6477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104775</xdr:rowOff>
    </xdr:from>
    <xdr:to>
      <xdr:col>1</xdr:col>
      <xdr:colOff>1562100</xdr:colOff>
      <xdr:row>5</xdr:row>
      <xdr:rowOff>57150</xdr:rowOff>
    </xdr:to>
    <xdr:pic>
      <xdr:nvPicPr>
        <xdr:cNvPr id="38007374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66700"/>
          <a:ext cx="7048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366</xdr:row>
      <xdr:rowOff>142875</xdr:rowOff>
    </xdr:from>
    <xdr:to>
      <xdr:col>1</xdr:col>
      <xdr:colOff>1600200</xdr:colOff>
      <xdr:row>370</xdr:row>
      <xdr:rowOff>76200</xdr:rowOff>
    </xdr:to>
    <xdr:pic>
      <xdr:nvPicPr>
        <xdr:cNvPr id="38007375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0629900"/>
          <a:ext cx="628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470181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4701811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4701811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4701811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4701812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4701812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4701812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4701812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47018128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47018131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47018134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47018137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47018140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47018143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161925</xdr:colOff>
      <xdr:row>478</xdr:row>
      <xdr:rowOff>123825</xdr:rowOff>
    </xdr:from>
    <xdr:to>
      <xdr:col>1</xdr:col>
      <xdr:colOff>219075</xdr:colOff>
      <xdr:row>482</xdr:row>
      <xdr:rowOff>47625</xdr:rowOff>
    </xdr:to>
    <xdr:pic>
      <xdr:nvPicPr>
        <xdr:cNvPr id="4701814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458700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2" zoomScaleNormal="100" workbookViewId="0">
      <selection activeCell="B516" sqref="B51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x14ac:dyDescent="0.2">
      <c r="A3" s="184" t="s">
        <v>56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x14ac:dyDescent="0.2">
      <c r="A4" s="186" t="s">
        <v>167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x14ac:dyDescent="0.2">
      <c r="A5" s="184" t="s">
        <v>114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109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6" t="s">
        <v>113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6" t="s">
        <v>62</v>
      </c>
    </row>
    <row r="8" spans="1:15" ht="18" customHeight="1" x14ac:dyDescent="0.2">
      <c r="A8" s="75"/>
      <c r="B8" s="37" t="s">
        <v>21</v>
      </c>
      <c r="C8" s="76">
        <f>SUM(C9:C46)</f>
        <v>33399611275.189999</v>
      </c>
      <c r="D8" s="76">
        <f>SUM(D9:D46)</f>
        <v>171937959.55999997</v>
      </c>
      <c r="E8" s="76">
        <f t="shared" ref="E8:N8" si="0">SUM(E9:E46)</f>
        <v>5132921135.3499994</v>
      </c>
      <c r="F8" s="76">
        <f t="shared" si="0"/>
        <v>7545621513.7399988</v>
      </c>
      <c r="G8" s="76">
        <f t="shared" si="0"/>
        <v>345350123.31</v>
      </c>
      <c r="H8" s="76">
        <f t="shared" si="0"/>
        <v>8088732837.8099995</v>
      </c>
      <c r="I8" s="76">
        <f t="shared" si="0"/>
        <v>271634857.75999993</v>
      </c>
      <c r="J8" s="76">
        <f t="shared" si="0"/>
        <v>378602894.83999997</v>
      </c>
      <c r="K8" s="76">
        <f t="shared" si="0"/>
        <v>8683213351.8199997</v>
      </c>
      <c r="L8" s="76">
        <f t="shared" si="0"/>
        <v>287709715.67999995</v>
      </c>
      <c r="M8" s="76">
        <f t="shared" si="0"/>
        <v>702491702.8599999</v>
      </c>
      <c r="N8" s="76">
        <f t="shared" si="0"/>
        <v>1791395182.4600003</v>
      </c>
      <c r="O8" s="64">
        <f>SUM(O9:O46)</f>
        <v>100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7432064481.5199995</v>
      </c>
      <c r="D9" s="49">
        <v>33315375.390000001</v>
      </c>
      <c r="E9" s="49">
        <v>1363580849.03</v>
      </c>
      <c r="F9" s="49">
        <v>782092749.35000014</v>
      </c>
      <c r="G9" s="49">
        <v>170055613.43000001</v>
      </c>
      <c r="H9" s="49">
        <v>2998003805.8999996</v>
      </c>
      <c r="I9" s="49">
        <v>27748662.390000001</v>
      </c>
      <c r="J9" s="49">
        <v>142727138.81999999</v>
      </c>
      <c r="K9" s="49">
        <v>1306301845.6100001</v>
      </c>
      <c r="L9" s="49">
        <v>0</v>
      </c>
      <c r="M9" s="49">
        <v>93612844.649999991</v>
      </c>
      <c r="N9" s="49">
        <v>514625596.95000005</v>
      </c>
      <c r="O9" s="60">
        <f>(C9/$C$8*100)</f>
        <v>22.251949043013887</v>
      </c>
    </row>
    <row r="10" spans="1:15" ht="15.95" customHeight="1" x14ac:dyDescent="0.2">
      <c r="A10" s="47">
        <v>2</v>
      </c>
      <c r="B10" s="52" t="s">
        <v>117</v>
      </c>
      <c r="C10" s="76">
        <f t="shared" si="1"/>
        <v>4954170264.3599997</v>
      </c>
      <c r="D10" s="49">
        <v>22934128.73</v>
      </c>
      <c r="E10" s="49">
        <v>144597445.72</v>
      </c>
      <c r="F10" s="49">
        <v>4769964860.8599997</v>
      </c>
      <c r="G10" s="49">
        <v>16673829.049999999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60">
        <f t="shared" ref="O10:O46" si="2">(C10/$C$8*100)</f>
        <v>14.833017736467106</v>
      </c>
    </row>
    <row r="11" spans="1:15" ht="15.95" customHeight="1" x14ac:dyDescent="0.2">
      <c r="A11" s="47">
        <v>3</v>
      </c>
      <c r="B11" s="52" t="s">
        <v>163</v>
      </c>
      <c r="C11" s="76">
        <f t="shared" si="1"/>
        <v>4620633135.1300001</v>
      </c>
      <c r="D11" s="49">
        <v>27088651.319999997</v>
      </c>
      <c r="E11" s="49">
        <v>891956407.6400001</v>
      </c>
      <c r="F11" s="49">
        <v>51755038.560000002</v>
      </c>
      <c r="G11" s="49">
        <v>25866623.250000004</v>
      </c>
      <c r="H11" s="49">
        <v>1253554620.99</v>
      </c>
      <c r="I11" s="49">
        <v>138296093.13999999</v>
      </c>
      <c r="J11" s="49">
        <v>39578103.200000003</v>
      </c>
      <c r="K11" s="49">
        <v>1637204526.4200001</v>
      </c>
      <c r="L11" s="49">
        <v>0</v>
      </c>
      <c r="M11" s="49">
        <v>205916963.69</v>
      </c>
      <c r="N11" s="49">
        <v>349416106.92000002</v>
      </c>
      <c r="O11" s="60">
        <f t="shared" si="2"/>
        <v>13.834391954622276</v>
      </c>
    </row>
    <row r="12" spans="1:15" ht="15.95" customHeight="1" x14ac:dyDescent="0.2">
      <c r="A12" s="47">
        <v>4</v>
      </c>
      <c r="B12" s="52" t="s">
        <v>100</v>
      </c>
      <c r="C12" s="76">
        <f t="shared" si="1"/>
        <v>4351349892.1500006</v>
      </c>
      <c r="D12" s="49">
        <v>19272061.709999997</v>
      </c>
      <c r="E12" s="49">
        <v>903563140.55000007</v>
      </c>
      <c r="F12" s="49">
        <v>182293819.5</v>
      </c>
      <c r="G12" s="49">
        <v>89725749.549999997</v>
      </c>
      <c r="H12" s="49">
        <v>1549185526.9200001</v>
      </c>
      <c r="I12" s="49">
        <v>12488896.029999999</v>
      </c>
      <c r="J12" s="49">
        <v>31902092.43</v>
      </c>
      <c r="K12" s="49">
        <v>1274626356.0599999</v>
      </c>
      <c r="L12" s="49">
        <v>0</v>
      </c>
      <c r="M12" s="49">
        <v>60277685.760000005</v>
      </c>
      <c r="N12" s="49">
        <v>228014563.63999999</v>
      </c>
      <c r="O12" s="60">
        <f t="shared" si="2"/>
        <v>13.028145316715959</v>
      </c>
    </row>
    <row r="13" spans="1:15" ht="15.95" customHeight="1" x14ac:dyDescent="0.2">
      <c r="A13" s="47">
        <v>5</v>
      </c>
      <c r="B13" s="52" t="s">
        <v>92</v>
      </c>
      <c r="C13" s="76">
        <f t="shared" si="1"/>
        <v>2491802260.7300005</v>
      </c>
      <c r="D13" s="49">
        <v>1082504.2</v>
      </c>
      <c r="E13" s="49">
        <v>126059379.87</v>
      </c>
      <c r="F13" s="49">
        <v>223920239.25</v>
      </c>
      <c r="G13" s="49">
        <v>11725659.1</v>
      </c>
      <c r="H13" s="49">
        <v>905409883.47000003</v>
      </c>
      <c r="I13" s="49">
        <v>23134544.43</v>
      </c>
      <c r="J13" s="49">
        <v>76879631.390000001</v>
      </c>
      <c r="K13" s="49">
        <v>866337131.24000013</v>
      </c>
      <c r="L13" s="49">
        <v>0</v>
      </c>
      <c r="M13" s="49">
        <v>57264521.189999998</v>
      </c>
      <c r="N13" s="49">
        <v>199988766.59</v>
      </c>
      <c r="O13" s="60">
        <f t="shared" si="2"/>
        <v>7.4605726402000636</v>
      </c>
    </row>
    <row r="14" spans="1:15" ht="15.95" customHeight="1" x14ac:dyDescent="0.2">
      <c r="A14" s="47">
        <v>6</v>
      </c>
      <c r="B14" s="52" t="s">
        <v>97</v>
      </c>
      <c r="C14" s="76">
        <f t="shared" si="1"/>
        <v>2471169648.46</v>
      </c>
      <c r="D14" s="49">
        <v>6896134.7999999998</v>
      </c>
      <c r="E14" s="49">
        <v>91320570.480000004</v>
      </c>
      <c r="F14" s="49">
        <v>64680211.110000007</v>
      </c>
      <c r="G14" s="49">
        <v>19240532.41</v>
      </c>
      <c r="H14" s="49">
        <v>988668970.39999998</v>
      </c>
      <c r="I14" s="49">
        <v>36620856.259999998</v>
      </c>
      <c r="J14" s="49">
        <v>63439938.350000009</v>
      </c>
      <c r="K14" s="49">
        <v>803379474.49000001</v>
      </c>
      <c r="L14" s="49">
        <v>0</v>
      </c>
      <c r="M14" s="49">
        <v>67680808.609999985</v>
      </c>
      <c r="N14" s="49">
        <v>329242151.55000001</v>
      </c>
      <c r="O14" s="60">
        <f t="shared" si="2"/>
        <v>7.3987976330001235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1174364848.3599999</v>
      </c>
      <c r="D15" s="49">
        <v>35393849.770000003</v>
      </c>
      <c r="E15" s="49">
        <v>16466782.52</v>
      </c>
      <c r="F15" s="49">
        <v>1122504216.0699999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3.5161033422935231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849164875.95999992</v>
      </c>
      <c r="D16" s="49">
        <v>0</v>
      </c>
      <c r="E16" s="49">
        <v>736151434.51999998</v>
      </c>
      <c r="F16" s="49">
        <v>0</v>
      </c>
      <c r="G16" s="49">
        <v>6442612.4100000001</v>
      </c>
      <c r="H16" s="49">
        <v>78424202.379999995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28146626.649999999</v>
      </c>
      <c r="O16" s="60">
        <f t="shared" si="2"/>
        <v>2.5424393983614388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821162701.61000001</v>
      </c>
      <c r="D17" s="49">
        <v>344287.52999999997</v>
      </c>
      <c r="E17" s="49">
        <v>522657051.60000002</v>
      </c>
      <c r="F17" s="49">
        <v>421634.03</v>
      </c>
      <c r="G17" s="49">
        <v>1346860.52</v>
      </c>
      <c r="H17" s="49">
        <v>50943343.119999997</v>
      </c>
      <c r="I17" s="49">
        <v>24231104.489999998</v>
      </c>
      <c r="J17" s="49">
        <v>2311678.88</v>
      </c>
      <c r="K17" s="49">
        <v>154426971.27000001</v>
      </c>
      <c r="L17" s="49">
        <v>0</v>
      </c>
      <c r="M17" s="49">
        <v>26808012.339999996</v>
      </c>
      <c r="N17" s="49">
        <v>37671757.829999998</v>
      </c>
      <c r="O17" s="60">
        <f t="shared" si="2"/>
        <v>2.4585995772351357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609073272.6400001</v>
      </c>
      <c r="D18" s="49">
        <v>0</v>
      </c>
      <c r="E18" s="49">
        <v>1236665.1499999999</v>
      </c>
      <c r="F18" s="49">
        <v>0</v>
      </c>
      <c r="G18" s="49">
        <v>90090.700000000012</v>
      </c>
      <c r="H18" s="49">
        <v>54490840.029999994</v>
      </c>
      <c r="I18" s="49">
        <v>3228985.63</v>
      </c>
      <c r="J18" s="49">
        <v>1213048.1400000004</v>
      </c>
      <c r="K18" s="49">
        <v>514141796.66000003</v>
      </c>
      <c r="L18" s="49">
        <v>0</v>
      </c>
      <c r="M18" s="49">
        <v>11397219.620000001</v>
      </c>
      <c r="N18" s="49">
        <v>23274626.710000001</v>
      </c>
      <c r="O18" s="60">
        <f t="shared" si="2"/>
        <v>1.8235938964129017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547286709.51999998</v>
      </c>
      <c r="D19" s="49">
        <v>0</v>
      </c>
      <c r="E19" s="49">
        <v>1221492.6300000001</v>
      </c>
      <c r="F19" s="49">
        <v>0</v>
      </c>
      <c r="G19" s="49">
        <v>6063.4</v>
      </c>
      <c r="H19" s="49">
        <v>2185705.02</v>
      </c>
      <c r="I19" s="49">
        <v>388279.95</v>
      </c>
      <c r="J19" s="49">
        <v>10992719.640000001</v>
      </c>
      <c r="K19" s="49">
        <v>525203479.81</v>
      </c>
      <c r="L19" s="49">
        <v>0</v>
      </c>
      <c r="M19" s="49">
        <v>6577421.0599999996</v>
      </c>
      <c r="N19" s="49">
        <v>711548.01</v>
      </c>
      <c r="O19" s="60">
        <f t="shared" si="2"/>
        <v>1.6386020334510216</v>
      </c>
    </row>
    <row r="20" spans="1:15" ht="15.95" customHeight="1" x14ac:dyDescent="0.2">
      <c r="A20" s="47">
        <v>12</v>
      </c>
      <c r="B20" s="51" t="s">
        <v>116</v>
      </c>
      <c r="C20" s="76">
        <f t="shared" si="1"/>
        <v>386596315.03999996</v>
      </c>
      <c r="D20" s="49">
        <v>158456.87</v>
      </c>
      <c r="E20" s="49">
        <v>916138.08000000007</v>
      </c>
      <c r="F20" s="49">
        <v>5310217.4100000011</v>
      </c>
      <c r="G20" s="49">
        <v>279198.7</v>
      </c>
      <c r="H20" s="49">
        <v>4187389.4699999997</v>
      </c>
      <c r="I20" s="49">
        <v>847205.07</v>
      </c>
      <c r="J20" s="49">
        <v>203779.33000000002</v>
      </c>
      <c r="K20" s="49">
        <v>372123957.13999999</v>
      </c>
      <c r="L20" s="49">
        <v>0</v>
      </c>
      <c r="M20" s="49">
        <v>40602.269999999997</v>
      </c>
      <c r="N20" s="49">
        <v>2529370.7000000002</v>
      </c>
      <c r="O20" s="60">
        <f t="shared" si="2"/>
        <v>1.1574874685058765</v>
      </c>
    </row>
    <row r="21" spans="1:15" ht="15.95" customHeight="1" x14ac:dyDescent="0.2">
      <c r="A21" s="47">
        <v>13</v>
      </c>
      <c r="B21" s="52" t="s">
        <v>108</v>
      </c>
      <c r="C21" s="76">
        <f t="shared" si="1"/>
        <v>319597268.97000003</v>
      </c>
      <c r="D21" s="49">
        <v>0</v>
      </c>
      <c r="E21" s="49">
        <v>172607.45</v>
      </c>
      <c r="F21" s="49">
        <v>0</v>
      </c>
      <c r="G21" s="49">
        <v>0</v>
      </c>
      <c r="H21" s="49">
        <v>1780095.8399999999</v>
      </c>
      <c r="I21" s="49">
        <v>303778.80999999994</v>
      </c>
      <c r="J21" s="49">
        <v>1863072.17</v>
      </c>
      <c r="K21" s="49">
        <v>280372595.09000003</v>
      </c>
      <c r="L21" s="49">
        <v>0</v>
      </c>
      <c r="M21" s="49">
        <v>33637267.670000002</v>
      </c>
      <c r="N21" s="49">
        <v>1467851.94</v>
      </c>
      <c r="O21" s="60">
        <f t="shared" si="2"/>
        <v>0.95688918753196461</v>
      </c>
    </row>
    <row r="22" spans="1:15" ht="15.95" customHeight="1" x14ac:dyDescent="0.2">
      <c r="A22" s="47">
        <v>14</v>
      </c>
      <c r="B22" s="52" t="s">
        <v>104</v>
      </c>
      <c r="C22" s="76">
        <f t="shared" si="1"/>
        <v>309592854.32999992</v>
      </c>
      <c r="D22" s="49">
        <v>0</v>
      </c>
      <c r="E22" s="49">
        <v>16876752.07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29250</v>
      </c>
      <c r="L22" s="49">
        <v>287709715.67999995</v>
      </c>
      <c r="M22" s="49">
        <v>0</v>
      </c>
      <c r="N22" s="49">
        <v>4977136.58</v>
      </c>
      <c r="O22" s="60">
        <f t="shared" si="2"/>
        <v>0.92693550167145999</v>
      </c>
    </row>
    <row r="23" spans="1:15" ht="15.95" customHeight="1" x14ac:dyDescent="0.2">
      <c r="A23" s="47">
        <v>15</v>
      </c>
      <c r="B23" s="52" t="s">
        <v>102</v>
      </c>
      <c r="C23" s="76">
        <f t="shared" si="1"/>
        <v>291629105.68000001</v>
      </c>
      <c r="D23" s="49">
        <v>20192608.289999999</v>
      </c>
      <c r="E23" s="49">
        <v>153009.26</v>
      </c>
      <c r="F23" s="49">
        <v>0</v>
      </c>
      <c r="G23" s="49">
        <v>69700.639999999999</v>
      </c>
      <c r="H23" s="49">
        <v>8575794.040000001</v>
      </c>
      <c r="I23" s="49">
        <v>55232.93</v>
      </c>
      <c r="J23" s="49">
        <v>188485.06000000003</v>
      </c>
      <c r="K23" s="49">
        <v>175879651.85000002</v>
      </c>
      <c r="L23" s="49">
        <v>0</v>
      </c>
      <c r="M23" s="49">
        <v>77268874.189999998</v>
      </c>
      <c r="N23" s="49">
        <v>9245749.4199999999</v>
      </c>
      <c r="O23" s="60">
        <f t="shared" si="2"/>
        <v>0.87315119711177247</v>
      </c>
    </row>
    <row r="24" spans="1:15" ht="15.95" customHeight="1" x14ac:dyDescent="0.2">
      <c r="A24" s="47">
        <v>16</v>
      </c>
      <c r="B24" s="52" t="s">
        <v>115</v>
      </c>
      <c r="C24" s="76">
        <f t="shared" si="1"/>
        <v>269215619.06999999</v>
      </c>
      <c r="D24" s="78">
        <v>879687.68000000005</v>
      </c>
      <c r="E24" s="78">
        <v>6602840.7500000009</v>
      </c>
      <c r="F24" s="78">
        <v>0</v>
      </c>
      <c r="G24" s="78">
        <v>3085421.96</v>
      </c>
      <c r="H24" s="78">
        <v>85934149.069999993</v>
      </c>
      <c r="I24" s="78">
        <v>1140918.1199999999</v>
      </c>
      <c r="J24" s="78">
        <v>2989294.26</v>
      </c>
      <c r="K24" s="78">
        <v>151778795.10999998</v>
      </c>
      <c r="L24" s="78">
        <v>0</v>
      </c>
      <c r="M24" s="78">
        <v>3760768.39</v>
      </c>
      <c r="N24" s="78">
        <v>13043743.73</v>
      </c>
      <c r="O24" s="60">
        <f t="shared" si="2"/>
        <v>0.80604416875348361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220464841.27000004</v>
      </c>
      <c r="D25" s="49">
        <v>0</v>
      </c>
      <c r="E25" s="49">
        <v>79545481.830000013</v>
      </c>
      <c r="F25" s="49">
        <v>0</v>
      </c>
      <c r="G25" s="49">
        <v>22400</v>
      </c>
      <c r="H25" s="49">
        <v>29814328.140000001</v>
      </c>
      <c r="I25" s="49">
        <v>0</v>
      </c>
      <c r="J25" s="49">
        <v>247213.88</v>
      </c>
      <c r="K25" s="49">
        <v>100906170</v>
      </c>
      <c r="L25" s="49">
        <v>0</v>
      </c>
      <c r="M25" s="49">
        <v>4659890.08</v>
      </c>
      <c r="N25" s="49">
        <v>5269357.34</v>
      </c>
      <c r="O25" s="60">
        <f t="shared" si="2"/>
        <v>0.6600820574033639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203295390.27000001</v>
      </c>
      <c r="D26" s="49">
        <v>2629.2999999999997</v>
      </c>
      <c r="E26" s="49">
        <v>20116411.369999997</v>
      </c>
      <c r="F26" s="49">
        <v>0</v>
      </c>
      <c r="G26" s="49">
        <v>0</v>
      </c>
      <c r="H26" s="49">
        <v>20571618.579999998</v>
      </c>
      <c r="I26" s="49">
        <v>1731714.95</v>
      </c>
      <c r="J26" s="49">
        <v>30062.5</v>
      </c>
      <c r="K26" s="49">
        <v>124067980.05000001</v>
      </c>
      <c r="L26" s="49">
        <v>0</v>
      </c>
      <c r="M26" s="49">
        <v>12241790.440000001</v>
      </c>
      <c r="N26" s="49">
        <v>24533183.080000002</v>
      </c>
      <c r="O26" s="60">
        <f t="shared" si="2"/>
        <v>0.608675917198511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168598697.27999997</v>
      </c>
      <c r="D27" s="49">
        <v>0</v>
      </c>
      <c r="E27" s="49">
        <v>0</v>
      </c>
      <c r="F27" s="49">
        <v>0</v>
      </c>
      <c r="G27" s="49">
        <v>16034.48</v>
      </c>
      <c r="H27" s="49">
        <v>59489.16</v>
      </c>
      <c r="I27" s="49">
        <v>0</v>
      </c>
      <c r="J27" s="49">
        <v>0</v>
      </c>
      <c r="K27" s="49">
        <v>168125276.22999999</v>
      </c>
      <c r="L27" s="49">
        <v>0</v>
      </c>
      <c r="M27" s="49">
        <v>392647.41</v>
      </c>
      <c r="N27" s="49">
        <v>5250</v>
      </c>
      <c r="O27" s="60">
        <f t="shared" si="2"/>
        <v>0.50479239381219676</v>
      </c>
    </row>
    <row r="28" spans="1:15" ht="15.95" customHeight="1" x14ac:dyDescent="0.2">
      <c r="A28" s="47">
        <v>20</v>
      </c>
      <c r="B28" s="51" t="s">
        <v>110</v>
      </c>
      <c r="C28" s="76">
        <f t="shared" si="1"/>
        <v>151189887.38999999</v>
      </c>
      <c r="D28" s="49">
        <v>0</v>
      </c>
      <c r="E28" s="49">
        <v>0</v>
      </c>
      <c r="F28" s="49">
        <v>151189887.38999999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0.45266960188338279</v>
      </c>
    </row>
    <row r="29" spans="1:15" ht="15.95" customHeight="1" x14ac:dyDescent="0.2">
      <c r="A29" s="47">
        <v>21</v>
      </c>
      <c r="B29" s="52" t="s">
        <v>111</v>
      </c>
      <c r="C29" s="76">
        <f t="shared" si="1"/>
        <v>148734836.72999999</v>
      </c>
      <c r="D29" s="49">
        <v>0</v>
      </c>
      <c r="E29" s="49">
        <v>144637524.88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4097311.8499999996</v>
      </c>
      <c r="N29" s="49">
        <v>0</v>
      </c>
      <c r="O29" s="60">
        <f t="shared" si="2"/>
        <v>0.44531906525655779</v>
      </c>
    </row>
    <row r="30" spans="1:15" ht="15.95" customHeight="1" x14ac:dyDescent="0.2">
      <c r="A30" s="47">
        <v>22</v>
      </c>
      <c r="B30" s="52" t="s">
        <v>101</v>
      </c>
      <c r="C30" s="76">
        <f t="shared" si="1"/>
        <v>139164607.09</v>
      </c>
      <c r="D30" s="49">
        <v>0</v>
      </c>
      <c r="E30" s="49">
        <v>2998400.69</v>
      </c>
      <c r="F30" s="49">
        <v>136166206.40000001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0.41666534961553486</v>
      </c>
    </row>
    <row r="31" spans="1:15" ht="15.95" customHeight="1" x14ac:dyDescent="0.2">
      <c r="A31" s="47">
        <v>23</v>
      </c>
      <c r="B31" s="52" t="s">
        <v>120</v>
      </c>
      <c r="C31" s="76">
        <f t="shared" si="1"/>
        <v>103423525.14</v>
      </c>
      <c r="D31" s="49">
        <v>6788.4500000000007</v>
      </c>
      <c r="E31" s="49">
        <v>439338.02</v>
      </c>
      <c r="F31" s="49">
        <v>329802.52999999997</v>
      </c>
      <c r="G31" s="49">
        <v>210664.64</v>
      </c>
      <c r="H31" s="49">
        <v>8858005.4199999999</v>
      </c>
      <c r="I31" s="49">
        <v>94614.18</v>
      </c>
      <c r="J31" s="49">
        <v>1510581.17</v>
      </c>
      <c r="K31" s="49">
        <v>80363165.510000005</v>
      </c>
      <c r="L31" s="49">
        <v>0</v>
      </c>
      <c r="M31" s="49">
        <v>5040365.28</v>
      </c>
      <c r="N31" s="49">
        <v>6570199.9399999995</v>
      </c>
      <c r="O31" s="60">
        <f t="shared" si="2"/>
        <v>0.30965487678242942</v>
      </c>
    </row>
    <row r="32" spans="1:15" ht="15.95" customHeight="1" x14ac:dyDescent="0.2">
      <c r="A32" s="47">
        <v>24</v>
      </c>
      <c r="B32" s="52" t="s">
        <v>93</v>
      </c>
      <c r="C32" s="76">
        <f t="shared" si="1"/>
        <v>94603482.370000005</v>
      </c>
      <c r="D32" s="49">
        <v>2003549.14</v>
      </c>
      <c r="E32" s="49">
        <v>1649474.01</v>
      </c>
      <c r="F32" s="49">
        <v>54925851.280000001</v>
      </c>
      <c r="G32" s="49">
        <v>0</v>
      </c>
      <c r="H32" s="49">
        <v>0</v>
      </c>
      <c r="I32" s="49">
        <v>0</v>
      </c>
      <c r="J32" s="49">
        <v>0</v>
      </c>
      <c r="K32" s="49">
        <v>33822321.460000001</v>
      </c>
      <c r="L32" s="49">
        <v>0</v>
      </c>
      <c r="M32" s="49">
        <v>1861832.56</v>
      </c>
      <c r="N32" s="49">
        <v>340453.92000000004</v>
      </c>
      <c r="O32" s="60">
        <f t="shared" si="2"/>
        <v>0.2832472557555592</v>
      </c>
    </row>
    <row r="33" spans="1:15" ht="15.95" customHeight="1" x14ac:dyDescent="0.2">
      <c r="A33" s="47">
        <v>25</v>
      </c>
      <c r="B33" s="52" t="s">
        <v>119</v>
      </c>
      <c r="C33" s="76">
        <f t="shared" si="1"/>
        <v>77303324.429999992</v>
      </c>
      <c r="D33" s="49">
        <v>2250.85</v>
      </c>
      <c r="E33" s="49">
        <v>56772007.539999992</v>
      </c>
      <c r="F33" s="49">
        <v>0</v>
      </c>
      <c r="G33" s="49">
        <v>0</v>
      </c>
      <c r="H33" s="49">
        <v>19095169.379999999</v>
      </c>
      <c r="I33" s="49">
        <v>26981.93</v>
      </c>
      <c r="J33" s="49">
        <v>563458.5</v>
      </c>
      <c r="K33" s="49">
        <v>0</v>
      </c>
      <c r="L33" s="49">
        <v>0</v>
      </c>
      <c r="M33" s="49">
        <v>293154.01999999996</v>
      </c>
      <c r="N33" s="49">
        <v>550302.21</v>
      </c>
      <c r="O33" s="60">
        <f t="shared" si="2"/>
        <v>0.23144977285236454</v>
      </c>
    </row>
    <row r="34" spans="1:15" s="30" customFormat="1" ht="15.95" customHeight="1" x14ac:dyDescent="0.2">
      <c r="A34" s="77">
        <v>26</v>
      </c>
      <c r="B34" s="52" t="s">
        <v>99</v>
      </c>
      <c r="C34" s="76">
        <f t="shared" si="1"/>
        <v>70979049.820000008</v>
      </c>
      <c r="D34" s="49">
        <v>527546.52</v>
      </c>
      <c r="E34" s="49">
        <v>269145.2</v>
      </c>
      <c r="F34" s="49">
        <v>0</v>
      </c>
      <c r="G34" s="49">
        <v>403899.52</v>
      </c>
      <c r="H34" s="49">
        <v>22421367.170000002</v>
      </c>
      <c r="I34" s="49">
        <v>585266.53999999992</v>
      </c>
      <c r="J34" s="49">
        <v>870213.76</v>
      </c>
      <c r="K34" s="49">
        <v>36064994.359999999</v>
      </c>
      <c r="L34" s="49">
        <v>0</v>
      </c>
      <c r="M34" s="49">
        <v>1759859.42</v>
      </c>
      <c r="N34" s="49">
        <v>8076757.3300000001</v>
      </c>
      <c r="O34" s="79">
        <f t="shared" si="2"/>
        <v>0.21251459855380078</v>
      </c>
    </row>
    <row r="35" spans="1:15" ht="15.95" customHeight="1" x14ac:dyDescent="0.2">
      <c r="A35" s="47">
        <v>27</v>
      </c>
      <c r="B35" s="52" t="s">
        <v>166</v>
      </c>
      <c r="C35" s="76">
        <f t="shared" si="1"/>
        <v>61324013.400000006</v>
      </c>
      <c r="D35" s="49">
        <v>0</v>
      </c>
      <c r="E35" s="49">
        <v>2657118.71</v>
      </c>
      <c r="F35" s="49">
        <v>66780</v>
      </c>
      <c r="G35" s="49">
        <v>77398</v>
      </c>
      <c r="H35" s="49">
        <v>4354149.96</v>
      </c>
      <c r="I35" s="49">
        <v>688566.88</v>
      </c>
      <c r="J35" s="49">
        <v>1009376</v>
      </c>
      <c r="K35" s="49">
        <v>22663265.989999998</v>
      </c>
      <c r="L35" s="49">
        <v>0</v>
      </c>
      <c r="M35" s="49">
        <v>27143457.66</v>
      </c>
      <c r="N35" s="49">
        <v>2663900.2000000002</v>
      </c>
      <c r="O35" s="60">
        <f t="shared" si="2"/>
        <v>0.18360696744262078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39825279.450000003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39825279.450000003</v>
      </c>
      <c r="L36" s="49">
        <v>0</v>
      </c>
      <c r="M36" s="49">
        <v>0</v>
      </c>
      <c r="N36" s="49">
        <v>0</v>
      </c>
      <c r="O36" s="60">
        <f t="shared" si="2"/>
        <v>0.1192387513790711</v>
      </c>
    </row>
    <row r="37" spans="1:15" ht="15.95" customHeight="1" x14ac:dyDescent="0.2">
      <c r="A37" s="47">
        <v>29</v>
      </c>
      <c r="B37" s="52" t="s">
        <v>84</v>
      </c>
      <c r="C37" s="76">
        <f t="shared" si="1"/>
        <v>16549981.719999999</v>
      </c>
      <c r="D37" s="49">
        <v>1837449.01</v>
      </c>
      <c r="E37" s="49">
        <v>0</v>
      </c>
      <c r="F37" s="49">
        <v>0</v>
      </c>
      <c r="G37" s="49">
        <v>0</v>
      </c>
      <c r="H37" s="49">
        <v>859020.19</v>
      </c>
      <c r="I37" s="49">
        <v>23156.03</v>
      </c>
      <c r="J37" s="49">
        <v>80874.36</v>
      </c>
      <c r="K37" s="49">
        <v>12914826.709999999</v>
      </c>
      <c r="L37" s="49">
        <v>0</v>
      </c>
      <c r="M37" s="49">
        <v>473507.94</v>
      </c>
      <c r="N37" s="49">
        <v>361147.48</v>
      </c>
      <c r="O37" s="60">
        <f t="shared" si="2"/>
        <v>4.9551420175640508E-2</v>
      </c>
    </row>
    <row r="38" spans="1:15" ht="15.95" customHeight="1" x14ac:dyDescent="0.2">
      <c r="A38" s="47">
        <v>30</v>
      </c>
      <c r="B38" s="52" t="s">
        <v>164</v>
      </c>
      <c r="C38" s="76">
        <f t="shared" si="1"/>
        <v>5281105.3000000007</v>
      </c>
      <c r="D38" s="49">
        <v>0</v>
      </c>
      <c r="E38" s="49">
        <v>303665.78000000003</v>
      </c>
      <c r="F38" s="49">
        <v>0</v>
      </c>
      <c r="G38" s="49">
        <v>11771.55</v>
      </c>
      <c r="H38" s="49">
        <v>1355363.1600000001</v>
      </c>
      <c r="I38" s="49">
        <v>0</v>
      </c>
      <c r="J38" s="49">
        <v>2133</v>
      </c>
      <c r="K38" s="49">
        <v>2654241.31</v>
      </c>
      <c r="L38" s="49">
        <v>0</v>
      </c>
      <c r="M38" s="49">
        <v>284896.76</v>
      </c>
      <c r="N38" s="49">
        <v>669033.74</v>
      </c>
      <c r="O38" s="60">
        <f t="shared" si="2"/>
        <v>1.5811876540979167E-2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105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3" t="s">
        <v>42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</row>
    <row r="68" spans="1:15" ht="12.75" hidden="1" customHeight="1" x14ac:dyDescent="0.2">
      <c r="A68" s="184" t="s">
        <v>56</v>
      </c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</row>
    <row r="69" spans="1:15" ht="12.75" hidden="1" customHeight="1" x14ac:dyDescent="0.2">
      <c r="A69" s="186" t="s">
        <v>122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</row>
    <row r="70" spans="1:15" ht="12.75" hidden="1" customHeight="1" x14ac:dyDescent="0.2">
      <c r="A70" s="184" t="s">
        <v>114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6" t="s">
        <v>32</v>
      </c>
      <c r="B72" s="80" t="s">
        <v>109</v>
      </c>
      <c r="C72" s="156" t="s">
        <v>0</v>
      </c>
      <c r="D72" s="156" t="s">
        <v>43</v>
      </c>
      <c r="E72" s="156" t="s">
        <v>13</v>
      </c>
      <c r="F72" s="156" t="s">
        <v>44</v>
      </c>
      <c r="G72" s="156" t="s">
        <v>15</v>
      </c>
      <c r="H72" s="156" t="s">
        <v>45</v>
      </c>
      <c r="I72" s="156" t="s">
        <v>113</v>
      </c>
      <c r="J72" s="156" t="s">
        <v>46</v>
      </c>
      <c r="K72" s="156" t="s">
        <v>36</v>
      </c>
      <c r="L72" s="156" t="s">
        <v>47</v>
      </c>
      <c r="M72" s="156" t="s">
        <v>48</v>
      </c>
      <c r="N72" s="156" t="s">
        <v>49</v>
      </c>
      <c r="O72" s="156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163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100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99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108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101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102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116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107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105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115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117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120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166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103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110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164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119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121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106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104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111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3" t="s">
        <v>42</v>
      </c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</row>
    <row r="133" spans="1:15" ht="15.75" hidden="1" customHeight="1" x14ac:dyDescent="0.2">
      <c r="A133" s="184" t="s">
        <v>56</v>
      </c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</row>
    <row r="134" spans="1:15" ht="14.25" hidden="1" customHeight="1" x14ac:dyDescent="0.2">
      <c r="A134" s="185" t="s">
        <v>123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spans="1:15" hidden="1" x14ac:dyDescent="0.2">
      <c r="A135" s="184" t="s">
        <v>114</v>
      </c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6" t="s">
        <v>32</v>
      </c>
      <c r="B137" s="80" t="s">
        <v>109</v>
      </c>
      <c r="C137" s="156" t="s">
        <v>0</v>
      </c>
      <c r="D137" s="156" t="s">
        <v>43</v>
      </c>
      <c r="E137" s="156" t="s">
        <v>13</v>
      </c>
      <c r="F137" s="156" t="s">
        <v>44</v>
      </c>
      <c r="G137" s="156" t="s">
        <v>15</v>
      </c>
      <c r="H137" s="156" t="s">
        <v>45</v>
      </c>
      <c r="I137" s="156" t="s">
        <v>113</v>
      </c>
      <c r="J137" s="156" t="s">
        <v>46</v>
      </c>
      <c r="K137" s="156" t="s">
        <v>36</v>
      </c>
      <c r="L137" s="156" t="s">
        <v>47</v>
      </c>
      <c r="M137" s="156" t="s">
        <v>48</v>
      </c>
      <c r="N137" s="156" t="s">
        <v>49</v>
      </c>
      <c r="O137" s="156" t="s">
        <v>62</v>
      </c>
    </row>
    <row r="138" spans="1:15" hidden="1" x14ac:dyDescent="0.2">
      <c r="A138" s="75"/>
      <c r="B138" s="75" t="s">
        <v>21</v>
      </c>
      <c r="C138" s="87">
        <f>SUM(C139:C176)</f>
        <v>4198353608.7699995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984362601.45000005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1129116556.52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100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99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108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101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102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116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107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105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115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117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120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166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103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110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118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119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121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106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104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111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3" t="s">
        <v>42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</row>
    <row r="198" spans="1:15" ht="12.75" hidden="1" customHeight="1" x14ac:dyDescent="0.2">
      <c r="A198" s="184" t="s">
        <v>56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</row>
    <row r="199" spans="1:15" ht="12.75" hidden="1" customHeight="1" x14ac:dyDescent="0.2">
      <c r="A199" s="185" t="s">
        <v>124</v>
      </c>
      <c r="B199" s="186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</row>
    <row r="200" spans="1:15" ht="12.75" hidden="1" customHeight="1" x14ac:dyDescent="0.2">
      <c r="A200" s="184" t="s">
        <v>114</v>
      </c>
      <c r="B200" s="184"/>
      <c r="C200" s="184"/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6" t="s">
        <v>32</v>
      </c>
      <c r="B202" s="80" t="s">
        <v>109</v>
      </c>
      <c r="C202" s="156" t="s">
        <v>0</v>
      </c>
      <c r="D202" s="156" t="s">
        <v>43</v>
      </c>
      <c r="E202" s="156" t="s">
        <v>13</v>
      </c>
      <c r="F202" s="156" t="s">
        <v>44</v>
      </c>
      <c r="G202" s="156" t="s">
        <v>15</v>
      </c>
      <c r="H202" s="156" t="s">
        <v>45</v>
      </c>
      <c r="I202" s="156" t="s">
        <v>113</v>
      </c>
      <c r="J202" s="156" t="s">
        <v>46</v>
      </c>
      <c r="K202" s="156" t="s">
        <v>36</v>
      </c>
      <c r="L202" s="156" t="s">
        <v>47</v>
      </c>
      <c r="M202" s="156" t="s">
        <v>48</v>
      </c>
      <c r="N202" s="156" t="s">
        <v>49</v>
      </c>
      <c r="O202" s="156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5065357793.0999994</v>
      </c>
      <c r="D203" s="87">
        <f t="shared" ref="D203:O203" si="10">SUM(D204:D241)</f>
        <v>24183837.610000011</v>
      </c>
      <c r="E203" s="87">
        <f t="shared" si="10"/>
        <v>738772787.78999984</v>
      </c>
      <c r="F203" s="87">
        <f t="shared" si="10"/>
        <v>1044328237.6199999</v>
      </c>
      <c r="G203" s="87">
        <f t="shared" si="10"/>
        <v>54369011.809999995</v>
      </c>
      <c r="H203" s="87">
        <f t="shared" si="10"/>
        <v>1281714854.1599996</v>
      </c>
      <c r="I203" s="87">
        <f t="shared" si="10"/>
        <v>29791239.209999997</v>
      </c>
      <c r="J203" s="87">
        <f t="shared" si="10"/>
        <v>71424263.460000008</v>
      </c>
      <c r="K203" s="87">
        <f t="shared" si="10"/>
        <v>1376917863.6000001</v>
      </c>
      <c r="L203" s="87">
        <f t="shared" si="10"/>
        <v>31401461.920000002</v>
      </c>
      <c r="M203" s="87">
        <f t="shared" si="10"/>
        <v>83413931.699999988</v>
      </c>
      <c r="N203" s="87">
        <f t="shared" si="10"/>
        <v>329040304.21999991</v>
      </c>
      <c r="O203" s="115">
        <f t="shared" si="10"/>
        <v>99.999999999999986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1138644012.8</v>
      </c>
      <c r="D204" s="48">
        <f>'PNC, Exon. &amp; no Exon.'!F186</f>
        <v>4888041.37</v>
      </c>
      <c r="E204" s="48">
        <f>'PNC, Exon. &amp; no Exon.'!I186</f>
        <v>200753911.41</v>
      </c>
      <c r="F204" s="48">
        <f>'PNC, Exon. &amp; no Exon.'!L186</f>
        <v>93295903.140000001</v>
      </c>
      <c r="G204" s="48">
        <f>'PNC, Exon. &amp; no Exon.'!O186</f>
        <v>32682595.359999999</v>
      </c>
      <c r="H204" s="48">
        <f>'PNC, Exon. &amp; no Exon.'!R186</f>
        <v>477963725.21999997</v>
      </c>
      <c r="I204" s="48">
        <f>'PNC, Exon. &amp; no Exon.'!U186</f>
        <v>2444450.84</v>
      </c>
      <c r="J204" s="48">
        <f>'PNC, Exon. &amp; no Exon.'!X186</f>
        <v>24669023.140000001</v>
      </c>
      <c r="K204" s="48">
        <f>'PNC, Exon. &amp; no Exon.'!AA186</f>
        <v>216328624.60000002</v>
      </c>
      <c r="L204" s="48">
        <f>'PNC, Exon. &amp; no Exon.'!AD186</f>
        <v>0</v>
      </c>
      <c r="M204" s="48">
        <f>'PNC, Exon. &amp; no Exon.'!AG186</f>
        <v>12414344.890000001</v>
      </c>
      <c r="N204" s="48">
        <f>'PNC, Exon. &amp; no Exon.'!AJ186</f>
        <v>73203392.829999998</v>
      </c>
      <c r="O204" s="60">
        <f>(C204/$C$203*100)</f>
        <v>22.47904411315335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719957032.71000004</v>
      </c>
      <c r="D205" s="48">
        <f>'PNC, Exon. &amp; no Exon.'!F187</f>
        <v>3849282.09</v>
      </c>
      <c r="E205" s="48">
        <f>'PNC, Exon. &amp; no Exon.'!I187</f>
        <v>130775163.62</v>
      </c>
      <c r="F205" s="48">
        <f>'PNC, Exon. &amp; no Exon.'!L187</f>
        <v>11754545.43</v>
      </c>
      <c r="G205" s="48">
        <f>'PNC, Exon. &amp; no Exon.'!O187</f>
        <v>3217050.73</v>
      </c>
      <c r="H205" s="48">
        <f>'PNC, Exon. &amp; no Exon.'!R187</f>
        <v>162434401.87</v>
      </c>
      <c r="I205" s="48">
        <f>'PNC, Exon. &amp; no Exon.'!U187</f>
        <v>5932613.7400000002</v>
      </c>
      <c r="J205" s="48">
        <f>'PNC, Exon. &amp; no Exon.'!X187</f>
        <v>5376306.5100000007</v>
      </c>
      <c r="K205" s="48">
        <f>'PNC, Exon. &amp; no Exon.'!AA187</f>
        <v>291134664.73000002</v>
      </c>
      <c r="L205" s="48">
        <f>'PNC, Exon. &amp; no Exon.'!AD187</f>
        <v>0</v>
      </c>
      <c r="M205" s="48">
        <f>'PNC, Exon. &amp; no Exon.'!AG187</f>
        <v>4723609.76</v>
      </c>
      <c r="N205" s="48">
        <f>'PNC, Exon. &amp; no Exon.'!AJ187</f>
        <v>100759394.23</v>
      </c>
      <c r="O205" s="60">
        <f t="shared" ref="O205:O241" si="12">(C205/$C$203*100)</f>
        <v>14.213350016275678</v>
      </c>
    </row>
    <row r="206" spans="1:15" ht="15.95" hidden="1" customHeight="1" x14ac:dyDescent="0.2">
      <c r="A206" s="47">
        <v>3</v>
      </c>
      <c r="B206" s="52" t="s">
        <v>100</v>
      </c>
      <c r="C206" s="63">
        <f t="shared" si="11"/>
        <v>776446879.45999992</v>
      </c>
      <c r="D206" s="48">
        <f>'PNC, Exon. &amp; no Exon.'!F188</f>
        <v>2345804.7999999998</v>
      </c>
      <c r="E206" s="48">
        <f>'PNC, Exon. &amp; no Exon.'!I188</f>
        <v>119914340.84999999</v>
      </c>
      <c r="F206" s="48">
        <f>'PNC, Exon. &amp; no Exon.'!L188</f>
        <v>29775499.289999999</v>
      </c>
      <c r="G206" s="48">
        <f>'PNC, Exon. &amp; no Exon.'!O188</f>
        <v>10360590.439999999</v>
      </c>
      <c r="H206" s="48">
        <f>'PNC, Exon. &amp; no Exon.'!R188</f>
        <v>355336722.05000001</v>
      </c>
      <c r="I206" s="48">
        <f>'PNC, Exon. &amp; no Exon.'!U188</f>
        <v>1687562.62</v>
      </c>
      <c r="J206" s="48">
        <f>'PNC, Exon. &amp; no Exon.'!X188</f>
        <v>4627682.55</v>
      </c>
      <c r="K206" s="48">
        <f>'PNC, Exon. &amp; no Exon.'!AA188</f>
        <v>189728183.04999998</v>
      </c>
      <c r="L206" s="48">
        <f>'PNC, Exon. &amp; no Exon.'!AD188</f>
        <v>0</v>
      </c>
      <c r="M206" s="48">
        <f>'PNC, Exon. &amp; no Exon.'!AG188</f>
        <v>20201615.52</v>
      </c>
      <c r="N206" s="48">
        <f>'PNC, Exon. &amp; no Exon.'!AJ188</f>
        <v>42468878.289999999</v>
      </c>
      <c r="O206" s="60">
        <f t="shared" si="12"/>
        <v>15.328569297072583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373938829.15999997</v>
      </c>
      <c r="D207" s="48">
        <f>'PNC, Exon. &amp; no Exon.'!F189</f>
        <v>1095363.18</v>
      </c>
      <c r="E207" s="48">
        <f>'PNC, Exon. &amp; no Exon.'!I189</f>
        <v>12853412.91</v>
      </c>
      <c r="F207" s="48">
        <f>'PNC, Exon. &amp; no Exon.'!L189</f>
        <v>11441116.940000001</v>
      </c>
      <c r="G207" s="48">
        <f>'PNC, Exon. &amp; no Exon.'!O189</f>
        <v>1623004.57</v>
      </c>
      <c r="H207" s="48">
        <f>'PNC, Exon. &amp; no Exon.'!R189</f>
        <v>129568469.02</v>
      </c>
      <c r="I207" s="48">
        <f>'PNC, Exon. &amp; no Exon.'!U189</f>
        <v>6064095.0999999996</v>
      </c>
      <c r="J207" s="48">
        <f>'PNC, Exon. &amp; no Exon.'!X189</f>
        <v>13483849.51</v>
      </c>
      <c r="K207" s="48">
        <f>'PNC, Exon. &amp; no Exon.'!AA189</f>
        <v>136574460.41</v>
      </c>
      <c r="L207" s="48">
        <f>'PNC, Exon. &amp; no Exon.'!AD189</f>
        <v>0</v>
      </c>
      <c r="M207" s="48">
        <f>'PNC, Exon. &amp; no Exon.'!AG189</f>
        <v>10283642.869999999</v>
      </c>
      <c r="N207" s="48">
        <f>'PNC, Exon. &amp; no Exon.'!AJ189</f>
        <v>50951414.649999999</v>
      </c>
      <c r="O207" s="60">
        <f t="shared" si="12"/>
        <v>7.3822786944957226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358671967.06999999</v>
      </c>
      <c r="D208" s="48">
        <f>'PNC, Exon. &amp; no Exon.'!F190</f>
        <v>209130.46</v>
      </c>
      <c r="E208" s="48">
        <f>'PNC, Exon. &amp; no Exon.'!I190</f>
        <v>18498019.640000001</v>
      </c>
      <c r="F208" s="48">
        <f>'PNC, Exon. &amp; no Exon.'!L190</f>
        <v>33407475.100000001</v>
      </c>
      <c r="G208" s="48">
        <f>'PNC, Exon. &amp; no Exon.'!O190</f>
        <v>812590.13</v>
      </c>
      <c r="H208" s="48">
        <f>'PNC, Exon. &amp; no Exon.'!R190</f>
        <v>98129299.690000013</v>
      </c>
      <c r="I208" s="48">
        <f>'PNC, Exon. &amp; no Exon.'!U190</f>
        <v>8782737.1699999999</v>
      </c>
      <c r="J208" s="48">
        <f>'PNC, Exon. &amp; no Exon.'!X190</f>
        <v>20892984.219999999</v>
      </c>
      <c r="K208" s="48">
        <f>'PNC, Exon. &amp; no Exon.'!AA190</f>
        <v>133712798.3</v>
      </c>
      <c r="L208" s="48">
        <f>'PNC, Exon. &amp; no Exon.'!AD190</f>
        <v>0</v>
      </c>
      <c r="M208" s="48">
        <f>'PNC, Exon. &amp; no Exon.'!AG190</f>
        <v>5674215.29</v>
      </c>
      <c r="N208" s="48">
        <f>'PNC, Exon. &amp; no Exon.'!AJ190</f>
        <v>38552717.07</v>
      </c>
      <c r="O208" s="60">
        <f t="shared" si="12"/>
        <v>7.0808811878714835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90165317.929999992</v>
      </c>
      <c r="D210" s="48">
        <f>'PNC, Exon. &amp; no Exon.'!F192</f>
        <v>0</v>
      </c>
      <c r="E210" s="48">
        <f>'PNC, Exon. &amp; no Exon.'!I192</f>
        <v>111134.08</v>
      </c>
      <c r="F210" s="48">
        <f>'PNC, Exon. &amp; no Exon.'!L192</f>
        <v>0</v>
      </c>
      <c r="G210" s="48">
        <f>'PNC, Exon. &amp; no Exon.'!O192</f>
        <v>10742</v>
      </c>
      <c r="H210" s="48">
        <f>'PNC, Exon. &amp; no Exon.'!R192</f>
        <v>7917061.6000000006</v>
      </c>
      <c r="I210" s="48">
        <f>'PNC, Exon. &amp; no Exon.'!U192</f>
        <v>753901.47</v>
      </c>
      <c r="J210" s="48">
        <f>'PNC, Exon. &amp; no Exon.'!X192</f>
        <v>66701.41</v>
      </c>
      <c r="K210" s="48">
        <f>'PNC, Exon. &amp; no Exon.'!AA192</f>
        <v>76713785.219999999</v>
      </c>
      <c r="L210" s="48">
        <f>'PNC, Exon. &amp; no Exon.'!AD192</f>
        <v>0</v>
      </c>
      <c r="M210" s="48">
        <f>'PNC, Exon. &amp; no Exon.'!AG192</f>
        <v>880909.69000000006</v>
      </c>
      <c r="N210" s="48">
        <f>'PNC, Exon. &amp; no Exon.'!AJ192</f>
        <v>3711082.46</v>
      </c>
      <c r="O210" s="60">
        <f t="shared" si="12"/>
        <v>1.7800384812465302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f>'PNC, Exon. &amp; no Exon.'!F193</f>
        <v>0</v>
      </c>
      <c r="E211" s="48">
        <f>'PNC, Exon. &amp; no Exon.'!I193</f>
        <v>104953614.31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10397502.91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4097438.08</v>
      </c>
      <c r="O211" s="60">
        <f t="shared" si="12"/>
        <v>2.3581464563611303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81660901.320000008</v>
      </c>
      <c r="D212" s="48">
        <f>'PNC, Exon. &amp; no Exon.'!F194</f>
        <v>0</v>
      </c>
      <c r="E212" s="48">
        <f>'PNC, Exon. &amp; no Exon.'!I194</f>
        <v>596789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251464.45</v>
      </c>
      <c r="I212" s="48">
        <f>'PNC, Exon. &amp; no Exon.'!U194</f>
        <v>103553.45</v>
      </c>
      <c r="J212" s="48">
        <f>'PNC, Exon. &amp; no Exon.'!X194</f>
        <v>769011.5</v>
      </c>
      <c r="K212" s="48">
        <f>'PNC, Exon. &amp; no Exon.'!AA194</f>
        <v>78971450.170000002</v>
      </c>
      <c r="L212" s="48">
        <f>'PNC, Exon. &amp; no Exon.'!AD194</f>
        <v>0</v>
      </c>
      <c r="M212" s="48">
        <f>'PNC, Exon. &amp; no Exon.'!AG194</f>
        <v>922904.18</v>
      </c>
      <c r="N212" s="48">
        <f>'PNC, Exon. &amp; no Exon.'!AJ194</f>
        <v>45728.57</v>
      </c>
      <c r="O212" s="60">
        <f t="shared" si="12"/>
        <v>1.6121447813861836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195697450.81</v>
      </c>
      <c r="D213" s="48">
        <f>'PNC, Exon. &amp; no Exon.'!F195</f>
        <v>4992142.4800000004</v>
      </c>
      <c r="E213" s="48">
        <f>'PNC, Exon. &amp; no Exon.'!I195</f>
        <v>2270397.7599999998</v>
      </c>
      <c r="F213" s="48">
        <f>'PNC, Exon. &amp; no Exon.'!L195</f>
        <v>188434910.56999999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3.8634477326868777</v>
      </c>
    </row>
    <row r="214" spans="1:108" ht="15.95" hidden="1" customHeight="1" x14ac:dyDescent="0.2">
      <c r="A214" s="47">
        <v>11</v>
      </c>
      <c r="B214" s="52" t="s">
        <v>99</v>
      </c>
      <c r="C214" s="63">
        <f>SUM(D214:N214)</f>
        <v>8821490.459999999</v>
      </c>
      <c r="D214" s="48">
        <f>'PNC, Exon. &amp; no Exon.'!F196</f>
        <v>119505.84</v>
      </c>
      <c r="E214" s="48">
        <f>'PNC, Exon. &amp; no Exon.'!I196</f>
        <v>26656.6</v>
      </c>
      <c r="F214" s="48">
        <f>'PNC, Exon. &amp; no Exon.'!L196</f>
        <v>0</v>
      </c>
      <c r="G214" s="48">
        <f>'PNC, Exon. &amp; no Exon.'!O196</f>
        <v>77493.11</v>
      </c>
      <c r="H214" s="48">
        <f>'PNC, Exon. &amp; no Exon.'!R196</f>
        <v>2475301.17</v>
      </c>
      <c r="I214" s="48">
        <f>'PNC, Exon. &amp; no Exon.'!U196</f>
        <v>0</v>
      </c>
      <c r="J214" s="48">
        <f>'PNC, Exon. &amp; no Exon.'!X196</f>
        <v>83138.240000000005</v>
      </c>
      <c r="K214" s="48">
        <f>'PNC, Exon. &amp; no Exon.'!AA196</f>
        <v>4874951.5</v>
      </c>
      <c r="L214" s="48">
        <f>'PNC, Exon. &amp; no Exon.'!AD196</f>
        <v>0</v>
      </c>
      <c r="M214" s="48">
        <f>'PNC, Exon. &amp; no Exon.'!AG196</f>
        <v>96299.01</v>
      </c>
      <c r="N214" s="48">
        <f>'PNC, Exon. &amp; no Exon.'!AJ196</f>
        <v>1068144.99</v>
      </c>
      <c r="O214" s="60">
        <f t="shared" si="12"/>
        <v>0.17415335343174732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28086076.629999999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3829.72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27739410.699999999</v>
      </c>
      <c r="L215" s="48">
        <f>'PNC, Exon. &amp; no Exon.'!AD197</f>
        <v>0</v>
      </c>
      <c r="M215" s="48">
        <f>'PNC, Exon. &amp; no Exon.'!AG197</f>
        <v>337586.21</v>
      </c>
      <c r="N215" s="48">
        <f>'PNC, Exon. &amp; no Exon.'!AJ197</f>
        <v>5250</v>
      </c>
      <c r="O215" s="60">
        <f t="shared" si="12"/>
        <v>0.5544736971642692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35365605.989999995</v>
      </c>
      <c r="D217" s="48">
        <f>'PNC, Exon. &amp; no Exon.'!F199</f>
        <v>0</v>
      </c>
      <c r="E217" s="48">
        <f>'PNC, Exon. &amp; no Exon.'!I199</f>
        <v>12320693.529999999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5041909.5199999996</v>
      </c>
      <c r="I217" s="48">
        <f>'PNC, Exon. &amp; no Exon.'!U199</f>
        <v>0</v>
      </c>
      <c r="J217" s="48">
        <f>'PNC, Exon. &amp; no Exon.'!X199</f>
        <v>26190.83</v>
      </c>
      <c r="K217" s="48">
        <f>'PNC, Exon. &amp; no Exon.'!AA199</f>
        <v>15633648.450000001</v>
      </c>
      <c r="L217" s="48">
        <f>'PNC, Exon. &amp; no Exon.'!AD199</f>
        <v>0</v>
      </c>
      <c r="M217" s="48">
        <f>'PNC, Exon. &amp; no Exon.'!AG199</f>
        <v>1263598.3700000001</v>
      </c>
      <c r="N217" s="48">
        <f>'PNC, Exon. &amp; no Exon.'!AJ199</f>
        <v>1079565.29</v>
      </c>
      <c r="O217" s="60">
        <f t="shared" si="12"/>
        <v>0.69818574392069233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27684149.459999997</v>
      </c>
      <c r="D218" s="48">
        <f>'PNC, Exon. &amp; no Exon.'!F200</f>
        <v>0</v>
      </c>
      <c r="E218" s="48">
        <f>'PNC, Exon. &amp; no Exon.'!I200</f>
        <v>2279548.69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3484018.87</v>
      </c>
      <c r="I218" s="48">
        <f>'PNC, Exon. &amp; no Exon.'!U200</f>
        <v>153206.07</v>
      </c>
      <c r="J218" s="48">
        <f>'PNC, Exon. &amp; no Exon.'!X200</f>
        <v>0</v>
      </c>
      <c r="K218" s="48">
        <f>'PNC, Exon. &amp; no Exon.'!AA200</f>
        <v>17335957.489999998</v>
      </c>
      <c r="L218" s="48">
        <f>'PNC, Exon. &amp; no Exon.'!AD200</f>
        <v>0</v>
      </c>
      <c r="M218" s="48">
        <f>'PNC, Exon. &amp; no Exon.'!AG200</f>
        <v>1504473.25</v>
      </c>
      <c r="N218" s="48">
        <f>'PNC, Exon. &amp; no Exon.'!AJ200</f>
        <v>2926945.09</v>
      </c>
      <c r="O218" s="60">
        <f t="shared" si="12"/>
        <v>0.54653887426691128</v>
      </c>
    </row>
    <row r="219" spans="1:108" ht="15.95" hidden="1" customHeight="1" x14ac:dyDescent="0.2">
      <c r="A219" s="47">
        <v>16</v>
      </c>
      <c r="B219" s="52" t="s">
        <v>108</v>
      </c>
      <c r="C219" s="63">
        <f t="shared" si="11"/>
        <v>44015026.850000009</v>
      </c>
      <c r="D219" s="48">
        <f>'PNC, Exon. &amp; no Exon.'!F201</f>
        <v>0</v>
      </c>
      <c r="E219" s="48">
        <f>'PNC, Exon. &amp; no Exon.'!I201</f>
        <v>18318.96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157176.22</v>
      </c>
      <c r="I219" s="48">
        <f>'PNC, Exon. &amp; no Exon.'!U201</f>
        <v>143615.51999999999</v>
      </c>
      <c r="J219" s="48">
        <f>'PNC, Exon. &amp; no Exon.'!X201</f>
        <v>277751.21999999997</v>
      </c>
      <c r="K219" s="48">
        <f>'PNC, Exon. &amp; no Exon.'!AA201</f>
        <v>39143078.200000003</v>
      </c>
      <c r="L219" s="48">
        <f>'PNC, Exon. &amp; no Exon.'!AD201</f>
        <v>0</v>
      </c>
      <c r="M219" s="48">
        <f>'PNC, Exon. &amp; no Exon.'!AG201</f>
        <v>4118338.74</v>
      </c>
      <c r="N219" s="48">
        <f>'PNC, Exon. &amp; no Exon.'!AJ201</f>
        <v>156747.99</v>
      </c>
      <c r="O219" s="60">
        <f t="shared" si="12"/>
        <v>0.86894210928114535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118473902.28</v>
      </c>
      <c r="D220" s="48">
        <f>'PNC, Exon. &amp; no Exon.'!F202</f>
        <v>25579.1</v>
      </c>
      <c r="E220" s="48">
        <f>'PNC, Exon. &amp; no Exon.'!I202</f>
        <v>74805380.780000001</v>
      </c>
      <c r="F220" s="48">
        <f>'PNC, Exon. &amp; no Exon.'!L202</f>
        <v>9121.06</v>
      </c>
      <c r="G220" s="48">
        <f>'PNC, Exon. &amp; no Exon.'!O202</f>
        <v>173909.69999999998</v>
      </c>
      <c r="H220" s="48">
        <f>'PNC, Exon. &amp; no Exon.'!R202</f>
        <v>8909938.5999999996</v>
      </c>
      <c r="I220" s="48">
        <f>'PNC, Exon. &amp; no Exon.'!U202</f>
        <v>3284426.48</v>
      </c>
      <c r="J220" s="48">
        <f>'PNC, Exon. &amp; no Exon.'!X202</f>
        <v>247209.03</v>
      </c>
      <c r="K220" s="48">
        <f>'PNC, Exon. &amp; no Exon.'!AA202</f>
        <v>23973542.75</v>
      </c>
      <c r="L220" s="48">
        <f>'PNC, Exon. &amp; no Exon.'!AD202</f>
        <v>0</v>
      </c>
      <c r="M220" s="48">
        <f>'PNC, Exon. &amp; no Exon.'!AG202</f>
        <v>3163499.14</v>
      </c>
      <c r="N220" s="48">
        <f>'PNC, Exon. &amp; no Exon.'!AJ202</f>
        <v>3881295.64</v>
      </c>
      <c r="O220" s="60">
        <f t="shared" si="12"/>
        <v>2.3389049129241068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101</v>
      </c>
      <c r="C222" s="63">
        <f t="shared" si="11"/>
        <v>14032997.870000001</v>
      </c>
      <c r="D222" s="48">
        <f>'PNC, Exon. &amp; no Exon.'!F204</f>
        <v>0</v>
      </c>
      <c r="E222" s="48">
        <f>'PNC, Exon. &amp; no Exon.'!I204</f>
        <v>181551.91</v>
      </c>
      <c r="F222" s="48">
        <f>'PNC, Exon. &amp; no Exon.'!L204</f>
        <v>13851445.960000001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0.27703863069881596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5504658.1099999994</v>
      </c>
      <c r="D223" s="48">
        <f>'PNC, Exon. &amp; no Exon.'!F205</f>
        <v>295008.59999999998</v>
      </c>
      <c r="E223" s="48">
        <f>'PNC, Exon. &amp; no Exon.'!I205</f>
        <v>663758.92000000004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4183787.59</v>
      </c>
      <c r="L223" s="48">
        <f>'PNC, Exon. &amp; no Exon.'!AD205</f>
        <v>0</v>
      </c>
      <c r="M223" s="48">
        <f>'PNC, Exon. &amp; no Exon.'!AG205</f>
        <v>278017.24</v>
      </c>
      <c r="N223" s="48">
        <f>'PNC, Exon. &amp; no Exon.'!AJ205</f>
        <v>84085.759999999995</v>
      </c>
      <c r="O223" s="60">
        <f t="shared" si="12"/>
        <v>0.10867264139758127</v>
      </c>
    </row>
    <row r="224" spans="1:108" ht="15.95" hidden="1" customHeight="1" x14ac:dyDescent="0.2">
      <c r="A224" s="47">
        <v>21</v>
      </c>
      <c r="B224" s="52" t="s">
        <v>102</v>
      </c>
      <c r="C224" s="63">
        <f t="shared" si="11"/>
        <v>38910093.890000001</v>
      </c>
      <c r="D224" s="48">
        <f>'PNC, Exon. &amp; no Exon.'!F206</f>
        <v>2703108.14</v>
      </c>
      <c r="E224" s="48">
        <f>'PNC, Exon. &amp; no Exon.'!I206</f>
        <v>57060.73</v>
      </c>
      <c r="F224" s="48">
        <f>'PNC, Exon. &amp; no Exon.'!L206</f>
        <v>0</v>
      </c>
      <c r="G224" s="48">
        <f>'PNC, Exon. &amp; no Exon.'!O206</f>
        <v>18827.689999999999</v>
      </c>
      <c r="H224" s="48">
        <f>'PNC, Exon. &amp; no Exon.'!R206</f>
        <v>728043.08</v>
      </c>
      <c r="I224" s="48">
        <f>'PNC, Exon. &amp; no Exon.'!U206</f>
        <v>5172.41</v>
      </c>
      <c r="J224" s="48">
        <f>'PNC, Exon. &amp; no Exon.'!X206</f>
        <v>17224.79</v>
      </c>
      <c r="K224" s="48">
        <f>'PNC, Exon. &amp; no Exon.'!AA206</f>
        <v>24661117.300000001</v>
      </c>
      <c r="L224" s="48">
        <f>'PNC, Exon. &amp; no Exon.'!AD206</f>
        <v>0</v>
      </c>
      <c r="M224" s="48">
        <f>'PNC, Exon. &amp; no Exon.'!AG206</f>
        <v>10158420.24</v>
      </c>
      <c r="N224" s="48">
        <f>'PNC, Exon. &amp; no Exon.'!AJ206</f>
        <v>561119.51</v>
      </c>
      <c r="O224" s="60">
        <f t="shared" si="12"/>
        <v>0.76816081862969487</v>
      </c>
    </row>
    <row r="225" spans="1:15" ht="15.95" hidden="1" customHeight="1" x14ac:dyDescent="0.2">
      <c r="A225" s="47">
        <v>22</v>
      </c>
      <c r="B225" s="51" t="s">
        <v>116</v>
      </c>
      <c r="C225" s="63">
        <f t="shared" si="11"/>
        <v>58124178.93</v>
      </c>
      <c r="D225" s="48">
        <f>'PNC, Exon. &amp; no Exon.'!F207</f>
        <v>83217.66</v>
      </c>
      <c r="E225" s="48">
        <f>'PNC, Exon. &amp; no Exon.'!I207</f>
        <v>178584.05</v>
      </c>
      <c r="F225" s="48">
        <f>'PNC, Exon. &amp; no Exon.'!L207</f>
        <v>913747.41</v>
      </c>
      <c r="G225" s="48">
        <f>'PNC, Exon. &amp; no Exon.'!O207</f>
        <v>40597.99</v>
      </c>
      <c r="H225" s="48">
        <f>'PNC, Exon. &amp; no Exon.'!R207</f>
        <v>682627.58</v>
      </c>
      <c r="I225" s="48">
        <f>'PNC, Exon. &amp; no Exon.'!U207</f>
        <v>128400.16</v>
      </c>
      <c r="J225" s="48">
        <f>'PNC, Exon. &amp; no Exon.'!X207</f>
        <v>43429</v>
      </c>
      <c r="K225" s="48">
        <f>'PNC, Exon. &amp; no Exon.'!AA207</f>
        <v>55664879.439999998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388695.64</v>
      </c>
      <c r="O225" s="60">
        <f t="shared" si="12"/>
        <v>1.1474841719804356</v>
      </c>
    </row>
    <row r="226" spans="1:15" ht="15.95" hidden="1" customHeight="1" x14ac:dyDescent="0.2">
      <c r="A226" s="47">
        <v>23</v>
      </c>
      <c r="B226" s="52" t="s">
        <v>107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6405337.5599999996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6405337.5599999996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0.12645380290263628</v>
      </c>
    </row>
    <row r="228" spans="1:15" ht="15.95" hidden="1" customHeight="1" x14ac:dyDescent="0.2">
      <c r="A228" s="47">
        <v>25</v>
      </c>
      <c r="B228" s="52" t="s">
        <v>105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115</v>
      </c>
      <c r="C229" s="63">
        <f t="shared" si="11"/>
        <v>42398039.649999999</v>
      </c>
      <c r="D229" s="48">
        <f>'PNC, Exon. &amp; no Exon.'!F211</f>
        <v>371159.92</v>
      </c>
      <c r="E229" s="48">
        <f>'PNC, Exon. &amp; no Exon.'!I211</f>
        <v>1182885.53</v>
      </c>
      <c r="F229" s="48">
        <f>'PNC, Exon. &amp; no Exon.'!L211</f>
        <v>0</v>
      </c>
      <c r="G229" s="48">
        <f>'PNC, Exon. &amp; no Exon.'!O211</f>
        <v>295747.90000000002</v>
      </c>
      <c r="H229" s="48">
        <f>'PNC, Exon. &amp; no Exon.'!R211</f>
        <v>12384012.34</v>
      </c>
      <c r="I229" s="48">
        <f>'PNC, Exon. &amp; no Exon.'!U211</f>
        <v>307504.18</v>
      </c>
      <c r="J229" s="48">
        <f>'PNC, Exon. &amp; no Exon.'!X211</f>
        <v>481944.7</v>
      </c>
      <c r="K229" s="48">
        <f>'PNC, Exon. &amp; no Exon.'!AA211</f>
        <v>23612543.27</v>
      </c>
      <c r="L229" s="48">
        <f>'PNC, Exon. &amp; no Exon.'!AD211</f>
        <v>0</v>
      </c>
      <c r="M229" s="48">
        <f>'PNC, Exon. &amp; no Exon.'!AG211</f>
        <v>739259.34</v>
      </c>
      <c r="N229" s="48">
        <f>'PNC, Exon. &amp; no Exon.'!AJ211</f>
        <v>3022982.4699999997</v>
      </c>
      <c r="O229" s="60">
        <f t="shared" si="12"/>
        <v>0.83701964168758936</v>
      </c>
    </row>
    <row r="230" spans="1:15" ht="15.95" hidden="1" customHeight="1" x14ac:dyDescent="0.2">
      <c r="A230" s="47">
        <v>27</v>
      </c>
      <c r="B230" s="52" t="s">
        <v>117</v>
      </c>
      <c r="C230" s="63">
        <f t="shared" si="11"/>
        <v>670586253.26999998</v>
      </c>
      <c r="D230" s="48">
        <f>'PNC, Exon. &amp; no Exon.'!F212</f>
        <v>3206172.42</v>
      </c>
      <c r="E230" s="48">
        <f>'PNC, Exon. &amp; no Exon.'!I212</f>
        <v>22396447.609999999</v>
      </c>
      <c r="F230" s="48">
        <f>'PNC, Exon. &amp; no Exon.'!L212</f>
        <v>639927771.04999995</v>
      </c>
      <c r="G230" s="48">
        <f>'PNC, Exon. &amp; no Exon.'!O212</f>
        <v>5055862.1900000004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>
        <f t="shared" si="12"/>
        <v>13.238674949743306</v>
      </c>
    </row>
    <row r="231" spans="1:15" ht="15.95" hidden="1" customHeight="1" x14ac:dyDescent="0.2">
      <c r="A231" s="47">
        <v>28</v>
      </c>
      <c r="B231" s="52" t="s">
        <v>120</v>
      </c>
      <c r="C231" s="63">
        <f t="shared" si="11"/>
        <v>11928915.340000002</v>
      </c>
      <c r="D231" s="48">
        <f>'PNC, Exon. &amp; no Exon.'!F213</f>
        <v>0</v>
      </c>
      <c r="E231" s="48">
        <f>'PNC, Exon. &amp; no Exon.'!I213</f>
        <v>91511.74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2230501.5100000002</v>
      </c>
      <c r="I231" s="48">
        <f>'PNC, Exon. &amp; no Exon.'!U213</f>
        <v>0</v>
      </c>
      <c r="J231" s="48">
        <f>'PNC, Exon. &amp; no Exon.'!X213</f>
        <v>125207.47</v>
      </c>
      <c r="K231" s="48">
        <f>'PNC, Exon. &amp; no Exon.'!AA213</f>
        <v>7660096.4800000004</v>
      </c>
      <c r="L231" s="48">
        <f>'PNC, Exon. &amp; no Exon.'!AD213</f>
        <v>0</v>
      </c>
      <c r="M231" s="48">
        <f>'PNC, Exon. &amp; no Exon.'!AG213</f>
        <v>384137.39</v>
      </c>
      <c r="N231" s="48">
        <f>'PNC, Exon. &amp; no Exon.'!AJ213</f>
        <v>1437460.75</v>
      </c>
      <c r="O231" s="60">
        <f t="shared" si="12"/>
        <v>0.2354999553289108</v>
      </c>
    </row>
    <row r="232" spans="1:15" ht="15.95" hidden="1" customHeight="1" x14ac:dyDescent="0.2">
      <c r="A232" s="47">
        <v>29</v>
      </c>
      <c r="B232" s="52" t="s">
        <v>166</v>
      </c>
      <c r="C232" s="63">
        <f>SUM(D232:N232)</f>
        <v>7405496.9900000002</v>
      </c>
      <c r="D232" s="48">
        <f>'PNC, Exon. &amp; no Exon.'!F214</f>
        <v>0</v>
      </c>
      <c r="E232" s="48">
        <f>'PNC, Exon. &amp; no Exon.'!I214</f>
        <v>294838.92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134070.29999999999</v>
      </c>
      <c r="I232" s="48">
        <f>'PNC, Exon. &amp; no Exon.'!U214</f>
        <v>0</v>
      </c>
      <c r="J232" s="48">
        <f>'PNC, Exon. &amp; no Exon.'!X214</f>
        <v>234109.34</v>
      </c>
      <c r="K232" s="48">
        <f>'PNC, Exon. &amp; no Exon.'!AA214</f>
        <v>2760933.39</v>
      </c>
      <c r="L232" s="48">
        <f>'PNC, Exon. &amp; no Exon.'!AD214</f>
        <v>0</v>
      </c>
      <c r="M232" s="48">
        <f>'PNC, Exon. &amp; no Exon.'!AG214</f>
        <v>3564361.71</v>
      </c>
      <c r="N232" s="48">
        <f>'PNC, Exon. &amp; no Exon.'!AJ214</f>
        <v>417183.33</v>
      </c>
      <c r="O232" s="60">
        <f t="shared" si="12"/>
        <v>0.1461988924077135</v>
      </c>
    </row>
    <row r="233" spans="1:15" ht="15.95" hidden="1" customHeight="1" x14ac:dyDescent="0.2">
      <c r="A233" s="47">
        <v>30</v>
      </c>
      <c r="B233" s="52" t="s">
        <v>103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110</v>
      </c>
      <c r="C234" s="63">
        <f t="shared" si="11"/>
        <v>21516701.670000002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21516701.670000002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0.42478147741725031</v>
      </c>
    </row>
    <row r="235" spans="1:15" ht="15.95" hidden="1" customHeight="1" x14ac:dyDescent="0.2">
      <c r="A235" s="47">
        <v>32</v>
      </c>
      <c r="B235" s="52" t="s">
        <v>118</v>
      </c>
      <c r="C235" s="63">
        <f t="shared" si="11"/>
        <v>187716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28682.41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104613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54420.59</v>
      </c>
      <c r="O235" s="60">
        <f t="shared" si="12"/>
        <v>3.7058783933428281E-3</v>
      </c>
    </row>
    <row r="236" spans="1:15" ht="15.95" hidden="1" customHeight="1" x14ac:dyDescent="0.2">
      <c r="A236" s="47">
        <v>33</v>
      </c>
      <c r="B236" s="52" t="s">
        <v>119</v>
      </c>
      <c r="C236" s="63">
        <f t="shared" si="11"/>
        <v>11422644.48</v>
      </c>
      <c r="D236" s="48">
        <f>'PNC, Exon. &amp; no Exon.'!F218</f>
        <v>321.55</v>
      </c>
      <c r="E236" s="48">
        <f>'PNC, Exon. &amp; no Exon.'!I218</f>
        <v>7894795.0899999999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3456096.03</v>
      </c>
      <c r="I236" s="48">
        <f>'PNC, Exon. &amp; no Exon.'!U218</f>
        <v>0</v>
      </c>
      <c r="J236" s="48">
        <f>'PNC, Exon. &amp; no Exon.'!X218</f>
        <v>2500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47164.4</v>
      </c>
      <c r="N236" s="48">
        <f>'PNC, Exon. &amp; no Exon.'!AJ218</f>
        <v>21767.41</v>
      </c>
      <c r="O236" s="60">
        <f t="shared" si="12"/>
        <v>0.22550518535057601</v>
      </c>
    </row>
    <row r="237" spans="1:15" ht="15.95" hidden="1" customHeight="1" x14ac:dyDescent="0.2">
      <c r="A237" s="47">
        <v>34</v>
      </c>
      <c r="B237" s="52" t="s">
        <v>121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>
        <f t="shared" si="12"/>
        <v>0</v>
      </c>
    </row>
    <row r="239" spans="1:15" ht="15.95" hidden="1" customHeight="1" x14ac:dyDescent="0.2">
      <c r="A239" s="47">
        <v>36</v>
      </c>
      <c r="B239" s="52" t="s">
        <v>106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104</v>
      </c>
      <c r="C240" s="63">
        <f t="shared" si="11"/>
        <v>32386539.649999999</v>
      </c>
      <c r="D240" s="48">
        <f>'PNC, Exon. &amp; no Exon.'!F222</f>
        <v>0</v>
      </c>
      <c r="E240" s="48">
        <f>'PNC, Exon. &amp; no Exon.'!I222</f>
        <v>840484.15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31401461.920000002</v>
      </c>
      <c r="M240" s="48">
        <f>'PNC, Exon. &amp; no Exon.'!AG222</f>
        <v>0</v>
      </c>
      <c r="N240" s="48">
        <f>'PNC, Exon. &amp; no Exon.'!AJ222</f>
        <v>144593.57999999999</v>
      </c>
      <c r="O240" s="60">
        <f t="shared" si="12"/>
        <v>0.63937318888147954</v>
      </c>
    </row>
    <row r="241" spans="1:15" ht="15.95" hidden="1" customHeight="1" x14ac:dyDescent="0.2">
      <c r="A241" s="47">
        <v>38</v>
      </c>
      <c r="B241" s="52" t="s">
        <v>111</v>
      </c>
      <c r="C241" s="63">
        <f>SUM(D241:N241)</f>
        <v>27471021.460000001</v>
      </c>
      <c r="D241" s="48">
        <f>'PNC, Exon. &amp; no Exon.'!F223</f>
        <v>0</v>
      </c>
      <c r="E241" s="48">
        <f>'PNC, Exon. &amp; no Exon.'!I223</f>
        <v>24813487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2657534.46</v>
      </c>
      <c r="N241" s="48">
        <f>'PNC, Exon. &amp; no Exon.'!AJ223</f>
        <v>0</v>
      </c>
      <c r="O241" s="60">
        <f t="shared" si="12"/>
        <v>0.54233131364226361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3" t="s">
        <v>42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</row>
    <row r="264" spans="1:15" ht="13.5" hidden="1" customHeight="1" x14ac:dyDescent="0.2">
      <c r="A264" s="184" t="s">
        <v>56</v>
      </c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  <c r="O264" s="184"/>
    </row>
    <row r="265" spans="1:15" ht="13.5" hidden="1" customHeight="1" x14ac:dyDescent="0.2">
      <c r="A265" s="185" t="s">
        <v>125</v>
      </c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</row>
    <row r="266" spans="1:15" hidden="1" x14ac:dyDescent="0.2">
      <c r="A266" s="184" t="s">
        <v>114</v>
      </c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6" t="s">
        <v>32</v>
      </c>
      <c r="B268" s="80" t="s">
        <v>109</v>
      </c>
      <c r="C268" s="156" t="s">
        <v>0</v>
      </c>
      <c r="D268" s="156" t="s">
        <v>43</v>
      </c>
      <c r="E268" s="156" t="s">
        <v>13</v>
      </c>
      <c r="F268" s="156" t="s">
        <v>44</v>
      </c>
      <c r="G268" s="156" t="s">
        <v>15</v>
      </c>
      <c r="H268" s="156" t="s">
        <v>45</v>
      </c>
      <c r="I268" s="156" t="s">
        <v>113</v>
      </c>
      <c r="J268" s="156" t="s">
        <v>46</v>
      </c>
      <c r="K268" s="156" t="s">
        <v>36</v>
      </c>
      <c r="L268" s="156" t="s">
        <v>47</v>
      </c>
      <c r="M268" s="156" t="s">
        <v>48</v>
      </c>
      <c r="N268" s="156" t="s">
        <v>49</v>
      </c>
      <c r="O268" s="156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4689431714.0399981</v>
      </c>
      <c r="D269" s="87">
        <f t="shared" ref="D269:O269" si="13">SUM(D270:D307)</f>
        <v>24578052.100000001</v>
      </c>
      <c r="E269" s="87">
        <f t="shared" si="13"/>
        <v>759338445.69999969</v>
      </c>
      <c r="F269" s="87">
        <f t="shared" si="13"/>
        <v>1021219830.84</v>
      </c>
      <c r="G269" s="87">
        <f t="shared" si="13"/>
        <v>42541695.850000001</v>
      </c>
      <c r="H269" s="87">
        <f t="shared" si="13"/>
        <v>1119980328.3099997</v>
      </c>
      <c r="I269" s="87">
        <f t="shared" si="13"/>
        <v>24733079.490000006</v>
      </c>
      <c r="J269" s="87">
        <f t="shared" si="13"/>
        <v>55679585.700000003</v>
      </c>
      <c r="K269" s="87">
        <f t="shared" si="13"/>
        <v>1239605379.3300002</v>
      </c>
      <c r="L269" s="87">
        <f t="shared" si="13"/>
        <v>35143173.009999998</v>
      </c>
      <c r="M269" s="87">
        <f t="shared" si="13"/>
        <v>79428304.659999982</v>
      </c>
      <c r="N269" s="87">
        <f t="shared" si="13"/>
        <v>287183839.04999995</v>
      </c>
      <c r="O269" s="115">
        <f t="shared" si="13"/>
        <v>100.00000000000001</v>
      </c>
    </row>
    <row r="270" spans="1:15" ht="15.95" hidden="1" customHeight="1" x14ac:dyDescent="0.2">
      <c r="A270" s="47">
        <v>1</v>
      </c>
      <c r="B270" s="103" t="s">
        <v>91</v>
      </c>
      <c r="C270" s="63">
        <f t="shared" ref="C270:C280" si="14">SUM(D270:N270)</f>
        <v>908952403.89999998</v>
      </c>
      <c r="D270" s="48">
        <f>'PNC, Exon. &amp; no Exon.'!F245</f>
        <v>4002493.89</v>
      </c>
      <c r="E270" s="48">
        <f>'PNC, Exon. &amp; no Exon.'!I245</f>
        <v>195938229.51999998</v>
      </c>
      <c r="F270" s="48">
        <f>'PNC, Exon. &amp; no Exon.'!L245</f>
        <v>97899792.439999998</v>
      </c>
      <c r="G270" s="48">
        <f>'PNC, Exon. &amp; no Exon.'!O245</f>
        <v>21897632.18</v>
      </c>
      <c r="H270" s="48">
        <f>'PNC, Exon. &amp; no Exon.'!R245</f>
        <v>248294802.23000002</v>
      </c>
      <c r="I270" s="48">
        <f>'PNC, Exon. &amp; no Exon.'!U245</f>
        <v>9776310.6300000008</v>
      </c>
      <c r="J270" s="48">
        <f>'PNC, Exon. &amp; no Exon.'!X245</f>
        <v>25169340.760000002</v>
      </c>
      <c r="K270" s="48">
        <f>'PNC, Exon. &amp; no Exon.'!AA245</f>
        <v>190586054</v>
      </c>
      <c r="L270" s="48">
        <f>'PNC, Exon. &amp; no Exon.'!AD245</f>
        <v>0</v>
      </c>
      <c r="M270" s="48">
        <f>'PNC, Exon. &amp; no Exon.'!AG245</f>
        <v>16484769.09</v>
      </c>
      <c r="N270" s="48">
        <f>'PNC, Exon. &amp; no Exon.'!AJ245</f>
        <v>98902979.160000011</v>
      </c>
      <c r="O270" s="60">
        <f>(C270/$C$269*100)</f>
        <v>19.382996902985656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629661092.00999999</v>
      </c>
      <c r="D271" s="48">
        <f>'PNC, Exon. &amp; no Exon.'!F246</f>
        <v>4491642.2299999995</v>
      </c>
      <c r="E271" s="48">
        <f>'PNC, Exon. &amp; no Exon.'!I246</f>
        <v>153297577.69999999</v>
      </c>
      <c r="F271" s="48">
        <f>'PNC, Exon. &amp; no Exon.'!L246</f>
        <v>9345077.9000000004</v>
      </c>
      <c r="G271" s="48">
        <f>'PNC, Exon. &amp; no Exon.'!O246</f>
        <v>3299707.6</v>
      </c>
      <c r="H271" s="48">
        <f>'PNC, Exon. &amp; no Exon.'!R246</f>
        <v>180355784.66000003</v>
      </c>
      <c r="I271" s="48">
        <f>'PNC, Exon. &amp; no Exon.'!U246</f>
        <v>1424952.78</v>
      </c>
      <c r="J271" s="48">
        <f>'PNC, Exon. &amp; no Exon.'!X246</f>
        <v>5712359.1400000006</v>
      </c>
      <c r="K271" s="48">
        <f>'PNC, Exon. &amp; no Exon.'!AA246</f>
        <v>232025293.02000001</v>
      </c>
      <c r="L271" s="48">
        <f>'PNC, Exon. &amp; no Exon.'!AD246</f>
        <v>0</v>
      </c>
      <c r="M271" s="48">
        <f>'PNC, Exon. &amp; no Exon.'!AG246</f>
        <v>3151414.25</v>
      </c>
      <c r="N271" s="48">
        <f>'PNC, Exon. &amp; no Exon.'!AJ246</f>
        <v>36557282.730000004</v>
      </c>
      <c r="O271" s="60">
        <f t="shared" ref="O271:O307" si="15">(C271/$C$269*100)</f>
        <v>13.427236612163821</v>
      </c>
    </row>
    <row r="272" spans="1:15" ht="15.95" hidden="1" customHeight="1" x14ac:dyDescent="0.2">
      <c r="A272" s="47">
        <v>3</v>
      </c>
      <c r="B272" s="52" t="s">
        <v>100</v>
      </c>
      <c r="C272" s="63">
        <f t="shared" si="14"/>
        <v>745782924.55999994</v>
      </c>
      <c r="D272" s="48">
        <f>'PNC, Exon. &amp; no Exon.'!F247</f>
        <v>2589279.85</v>
      </c>
      <c r="E272" s="48">
        <f>'PNC, Exon. &amp; no Exon.'!I247</f>
        <v>130697954.81999999</v>
      </c>
      <c r="F272" s="48">
        <f>'PNC, Exon. &amp; no Exon.'!L247</f>
        <v>25539435.75</v>
      </c>
      <c r="G272" s="48">
        <f>'PNC, Exon. &amp; no Exon.'!O247</f>
        <v>12583614.93</v>
      </c>
      <c r="H272" s="48">
        <f>'PNC, Exon. &amp; no Exon.'!R247</f>
        <v>327925014.91999996</v>
      </c>
      <c r="I272" s="48">
        <f>'PNC, Exon. &amp; no Exon.'!U247</f>
        <v>1165435.96</v>
      </c>
      <c r="J272" s="48">
        <f>'PNC, Exon. &amp; no Exon.'!X247</f>
        <v>4012670.37</v>
      </c>
      <c r="K272" s="48">
        <f>'PNC, Exon. &amp; no Exon.'!AA247</f>
        <v>187646719.54000002</v>
      </c>
      <c r="L272" s="48">
        <f>'PNC, Exon. &amp; no Exon.'!AD247</f>
        <v>0</v>
      </c>
      <c r="M272" s="48">
        <f>'PNC, Exon. &amp; no Exon.'!AG247</f>
        <v>5947877.1799999997</v>
      </c>
      <c r="N272" s="48">
        <f>'PNC, Exon. &amp; no Exon.'!AJ247</f>
        <v>47674921.239999995</v>
      </c>
      <c r="O272" s="60">
        <f t="shared" si="15"/>
        <v>15.903481915029309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393267923.05999994</v>
      </c>
      <c r="D273" s="48">
        <f>'PNC, Exon. &amp; no Exon.'!F248</f>
        <v>907968.92999999993</v>
      </c>
      <c r="E273" s="48">
        <f>'PNC, Exon. &amp; no Exon.'!I248</f>
        <v>13518340.310000001</v>
      </c>
      <c r="F273" s="48">
        <f>'PNC, Exon. &amp; no Exon.'!L248</f>
        <v>6224334.6799999997</v>
      </c>
      <c r="G273" s="48">
        <f>'PNC, Exon. &amp; no Exon.'!O248</f>
        <v>1169562.3700000001</v>
      </c>
      <c r="H273" s="48">
        <f>'PNC, Exon. &amp; no Exon.'!R248</f>
        <v>183411631.10999998</v>
      </c>
      <c r="I273" s="48">
        <f>'PNC, Exon. &amp; no Exon.'!U248</f>
        <v>5267912.41</v>
      </c>
      <c r="J273" s="48">
        <f>'PNC, Exon. &amp; no Exon.'!X248</f>
        <v>5733196.1600000001</v>
      </c>
      <c r="K273" s="48">
        <f>'PNC, Exon. &amp; no Exon.'!AA248</f>
        <v>115524756.67</v>
      </c>
      <c r="L273" s="48">
        <f>'PNC, Exon. &amp; no Exon.'!AD248</f>
        <v>0</v>
      </c>
      <c r="M273" s="48">
        <f>'PNC, Exon. &amp; no Exon.'!AG248</f>
        <v>12263864.699999999</v>
      </c>
      <c r="N273" s="48">
        <f>'PNC, Exon. &amp; no Exon.'!AJ248</f>
        <v>49246355.719999999</v>
      </c>
      <c r="O273" s="60">
        <f t="shared" si="15"/>
        <v>8.3862597227414408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342496016.61999995</v>
      </c>
      <c r="D274" s="48">
        <f>'PNC, Exon. &amp; no Exon.'!F249</f>
        <v>121950</v>
      </c>
      <c r="E274" s="48">
        <f>'PNC, Exon. &amp; no Exon.'!I249</f>
        <v>15997515.24</v>
      </c>
      <c r="F274" s="48">
        <f>'PNC, Exon. &amp; no Exon.'!L249</f>
        <v>28791906.690000001</v>
      </c>
      <c r="G274" s="48">
        <f>'PNC, Exon. &amp; no Exon.'!O249</f>
        <v>1613772.05</v>
      </c>
      <c r="H274" s="48">
        <f>'PNC, Exon. &amp; no Exon.'!R249</f>
        <v>120828821.75999999</v>
      </c>
      <c r="I274" s="48">
        <f>'PNC, Exon. &amp; no Exon.'!U249</f>
        <v>986701.16</v>
      </c>
      <c r="J274" s="48">
        <f>'PNC, Exon. &amp; no Exon.'!X249</f>
        <v>12448738.380000001</v>
      </c>
      <c r="K274" s="48">
        <f>'PNC, Exon. &amp; no Exon.'!AA249</f>
        <v>121428731.25999999</v>
      </c>
      <c r="L274" s="48">
        <f>'PNC, Exon. &amp; no Exon.'!AD249</f>
        <v>0</v>
      </c>
      <c r="M274" s="48">
        <f>'PNC, Exon. &amp; no Exon.'!AG249</f>
        <v>14020683.560000001</v>
      </c>
      <c r="N274" s="48">
        <f>'PNC, Exon. &amp; no Exon.'!AJ249</f>
        <v>26257196.52</v>
      </c>
      <c r="O274" s="60">
        <f t="shared" si="15"/>
        <v>7.3035718932547535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81459490.489999995</v>
      </c>
      <c r="D276" s="48">
        <f>'PNC, Exon. &amp; no Exon.'!F251</f>
        <v>0</v>
      </c>
      <c r="E276" s="48">
        <f>'PNC, Exon. &amp; no Exon.'!I251</f>
        <v>129406.9</v>
      </c>
      <c r="F276" s="48">
        <f>'PNC, Exon. &amp; no Exon.'!L251</f>
        <v>0</v>
      </c>
      <c r="G276" s="48">
        <f>'PNC, Exon. &amp; no Exon.'!O251</f>
        <v>2466.59</v>
      </c>
      <c r="H276" s="48">
        <f>'PNC, Exon. &amp; no Exon.'!R251</f>
        <v>6008440.4199999999</v>
      </c>
      <c r="I276" s="48">
        <f>'PNC, Exon. &amp; no Exon.'!U251</f>
        <v>475108.03</v>
      </c>
      <c r="J276" s="48">
        <f>'PNC, Exon. &amp; no Exon.'!X251</f>
        <v>90558.22</v>
      </c>
      <c r="K276" s="48">
        <f>'PNC, Exon. &amp; no Exon.'!AA251</f>
        <v>70629710.980000004</v>
      </c>
      <c r="L276" s="48">
        <f>'PNC, Exon. &amp; no Exon.'!AD251</f>
        <v>0</v>
      </c>
      <c r="M276" s="48">
        <f>'PNC, Exon. &amp; no Exon.'!AG251</f>
        <v>783275.94000000006</v>
      </c>
      <c r="N276" s="48">
        <f>'PNC, Exon. &amp; no Exon.'!AJ251</f>
        <v>3340523.41</v>
      </c>
      <c r="O276" s="60">
        <f t="shared" si="15"/>
        <v>1.7370866121392294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120358025.90000001</v>
      </c>
      <c r="D277" s="48">
        <f>'PNC, Exon. &amp; no Exon.'!F252</f>
        <v>0</v>
      </c>
      <c r="E277" s="48">
        <f>'PNC, Exon. &amp; no Exon.'!I252</f>
        <v>103915625.92</v>
      </c>
      <c r="F277" s="48">
        <f>'PNC, Exon. &amp; no Exon.'!L252</f>
        <v>0</v>
      </c>
      <c r="G277" s="48">
        <f>'PNC, Exon. &amp; no Exon.'!O252</f>
        <v>938166.9</v>
      </c>
      <c r="H277" s="48">
        <f>'PNC, Exon. &amp; no Exon.'!R252</f>
        <v>11717149.58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3787083.5</v>
      </c>
      <c r="O277" s="60">
        <f t="shared" si="15"/>
        <v>2.5665802007448408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73839078.730000004</v>
      </c>
      <c r="D278" s="48">
        <f>'PNC, Exon. &amp; no Exon.'!F253</f>
        <v>0</v>
      </c>
      <c r="E278" s="48">
        <f>'PNC, Exon. &amp; no Exon.'!I253</f>
        <v>52356.28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355886.59</v>
      </c>
      <c r="I278" s="48">
        <f>'PNC, Exon. &amp; no Exon.'!U253</f>
        <v>105047.21</v>
      </c>
      <c r="J278" s="48">
        <f>'PNC, Exon. &amp; no Exon.'!X253</f>
        <v>1320337.79</v>
      </c>
      <c r="K278" s="48">
        <f>'PNC, Exon. &amp; no Exon.'!AA253</f>
        <v>71090849.530000001</v>
      </c>
      <c r="L278" s="48">
        <f>'PNC, Exon. &amp; no Exon.'!AD253</f>
        <v>0</v>
      </c>
      <c r="M278" s="48">
        <f>'PNC, Exon. &amp; no Exon.'!AG253</f>
        <v>745929.11</v>
      </c>
      <c r="N278" s="48">
        <f>'PNC, Exon. &amp; no Exon.'!AJ253</f>
        <v>168672.22</v>
      </c>
      <c r="O278" s="60">
        <f t="shared" si="15"/>
        <v>1.5745847947615557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142577938.17000002</v>
      </c>
      <c r="D279" s="48">
        <f>'PNC, Exon. &amp; no Exon.'!F254</f>
        <v>6302151.7300000004</v>
      </c>
      <c r="E279" s="48">
        <f>'PNC, Exon. &amp; no Exon.'!I254</f>
        <v>659172.17000000004</v>
      </c>
      <c r="F279" s="48">
        <f>'PNC, Exon. &amp; no Exon.'!L254</f>
        <v>135616614.27000001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3.0404097311647926</v>
      </c>
    </row>
    <row r="280" spans="1:15" ht="15.95" hidden="1" customHeight="1" x14ac:dyDescent="0.2">
      <c r="A280" s="47">
        <v>11</v>
      </c>
      <c r="B280" s="52" t="s">
        <v>99</v>
      </c>
      <c r="C280" s="63">
        <f t="shared" si="14"/>
        <v>10822801.779999997</v>
      </c>
      <c r="D280" s="48">
        <f>'PNC, Exon. &amp; no Exon.'!F255</f>
        <v>78912.98</v>
      </c>
      <c r="E280" s="48">
        <f>'PNC, Exon. &amp; no Exon.'!I255</f>
        <v>45902.52</v>
      </c>
      <c r="F280" s="48">
        <f>'PNC, Exon. &amp; no Exon.'!L255</f>
        <v>0</v>
      </c>
      <c r="G280" s="48">
        <f>'PNC, Exon. &amp; no Exon.'!O255</f>
        <v>59787.93</v>
      </c>
      <c r="H280" s="48">
        <f>'PNC, Exon. &amp; no Exon.'!R255</f>
        <v>3968545.23</v>
      </c>
      <c r="I280" s="48">
        <f>'PNC, Exon. &amp; no Exon.'!U255</f>
        <v>37380.980000000003</v>
      </c>
      <c r="J280" s="48">
        <f>'PNC, Exon. &amp; no Exon.'!X255</f>
        <v>8939.6</v>
      </c>
      <c r="K280" s="48">
        <f>'PNC, Exon. &amp; no Exon.'!AA255</f>
        <v>5040652.1399999997</v>
      </c>
      <c r="L280" s="48">
        <f>'PNC, Exon. &amp; no Exon.'!AD255</f>
        <v>0</v>
      </c>
      <c r="M280" s="48">
        <f>'PNC, Exon. &amp; no Exon.'!AG255</f>
        <v>130870.03</v>
      </c>
      <c r="N280" s="48">
        <f>'PNC, Exon. &amp; no Exon.'!AJ255</f>
        <v>1451810.37</v>
      </c>
      <c r="O280" s="60">
        <f t="shared" si="15"/>
        <v>0.23079132909851102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19547578.219999999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25600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19521978.219999999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0.41684322135399093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33299578.580000002</v>
      </c>
      <c r="D283" s="48">
        <f>'PNC, Exon. &amp; no Exon.'!F258</f>
        <v>0</v>
      </c>
      <c r="E283" s="48">
        <f>'PNC, Exon. &amp; no Exon.'!I258</f>
        <v>12039636.77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4834973.71</v>
      </c>
      <c r="I283" s="48">
        <f>'PNC, Exon. &amp; no Exon.'!U258</f>
        <v>0</v>
      </c>
      <c r="J283" s="48">
        <f>'PNC, Exon. &amp; no Exon.'!X258</f>
        <v>6500</v>
      </c>
      <c r="K283" s="48">
        <f>'PNC, Exon. &amp; no Exon.'!AA258</f>
        <v>14722853.98</v>
      </c>
      <c r="L283" s="48">
        <f>'PNC, Exon. &amp; no Exon.'!AD258</f>
        <v>0</v>
      </c>
      <c r="M283" s="48">
        <f>'PNC, Exon. &amp; no Exon.'!AG258</f>
        <v>776890.62</v>
      </c>
      <c r="N283" s="48">
        <f>'PNC, Exon. &amp; no Exon.'!AJ258</f>
        <v>918723.5</v>
      </c>
      <c r="O283" s="60">
        <f t="shared" si="15"/>
        <v>0.71009837887823812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31322978.250000004</v>
      </c>
      <c r="D284" s="48">
        <f>'PNC, Exon. &amp; no Exon.'!F259</f>
        <v>0</v>
      </c>
      <c r="E284" s="48">
        <f>'PNC, Exon. &amp; no Exon.'!I259</f>
        <v>2860699.95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2669734.16</v>
      </c>
      <c r="I284" s="48">
        <f>'PNC, Exon. &amp; no Exon.'!U259</f>
        <v>309104.40000000002</v>
      </c>
      <c r="J284" s="48">
        <f>'PNC, Exon. &amp; no Exon.'!X259</f>
        <v>0</v>
      </c>
      <c r="K284" s="48">
        <f>'PNC, Exon. &amp; no Exon.'!AA259</f>
        <v>18655742.350000001</v>
      </c>
      <c r="L284" s="48">
        <f>'PNC, Exon. &amp; no Exon.'!AD259</f>
        <v>0</v>
      </c>
      <c r="M284" s="48">
        <f>'PNC, Exon. &amp; no Exon.'!AG259</f>
        <v>1651738.35</v>
      </c>
      <c r="N284" s="48">
        <f>'PNC, Exon. &amp; no Exon.'!AJ259</f>
        <v>5175959.04</v>
      </c>
      <c r="O284" s="60">
        <f t="shared" si="15"/>
        <v>0.66794827518695021</v>
      </c>
    </row>
    <row r="285" spans="1:15" ht="15.95" hidden="1" customHeight="1" x14ac:dyDescent="0.2">
      <c r="A285" s="47">
        <v>16</v>
      </c>
      <c r="B285" s="52" t="s">
        <v>108</v>
      </c>
      <c r="C285" s="63">
        <f t="shared" si="16"/>
        <v>45935119.519999996</v>
      </c>
      <c r="D285" s="48">
        <f>'PNC, Exon. &amp; no Exon.'!F260</f>
        <v>0</v>
      </c>
      <c r="E285" s="48">
        <f>'PNC, Exon. &amp; no Exon.'!I260</f>
        <v>18083.810000000001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272997.92</v>
      </c>
      <c r="I285" s="48">
        <f>'PNC, Exon. &amp; no Exon.'!U260</f>
        <v>55753.23</v>
      </c>
      <c r="J285" s="48">
        <f>'PNC, Exon. &amp; no Exon.'!X260</f>
        <v>304426.01</v>
      </c>
      <c r="K285" s="48">
        <f>'PNC, Exon. &amp; no Exon.'!AA260</f>
        <v>40591140.549999997</v>
      </c>
      <c r="L285" s="48">
        <f>'PNC, Exon. &amp; no Exon.'!AD260</f>
        <v>0</v>
      </c>
      <c r="M285" s="48">
        <f>'PNC, Exon. &amp; no Exon.'!AG260</f>
        <v>4426434.93</v>
      </c>
      <c r="N285" s="48">
        <f>'PNC, Exon. &amp; no Exon.'!AJ260</f>
        <v>266283.07</v>
      </c>
      <c r="O285" s="60">
        <f t="shared" si="15"/>
        <v>0.97954554669112304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122793103.14</v>
      </c>
      <c r="D286" s="48">
        <f>'PNC, Exon. &amp; no Exon.'!F261</f>
        <v>38658.94</v>
      </c>
      <c r="E286" s="48">
        <f>'PNC, Exon. &amp; no Exon.'!I261</f>
        <v>75383776.560000002</v>
      </c>
      <c r="F286" s="48">
        <f>'PNC, Exon. &amp; no Exon.'!L261</f>
        <v>0</v>
      </c>
      <c r="G286" s="48">
        <f>'PNC, Exon. &amp; no Exon.'!O261</f>
        <v>176333.84</v>
      </c>
      <c r="H286" s="48">
        <f>'PNC, Exon. &amp; no Exon.'!R261</f>
        <v>11155194.02</v>
      </c>
      <c r="I286" s="48">
        <f>'PNC, Exon. &amp; no Exon.'!U261</f>
        <v>4726916.5199999996</v>
      </c>
      <c r="J286" s="48">
        <f>'PNC, Exon. &amp; no Exon.'!X261</f>
        <v>305673.33</v>
      </c>
      <c r="K286" s="48">
        <f>'PNC, Exon. &amp; no Exon.'!AA261</f>
        <v>20568451.640000001</v>
      </c>
      <c r="L286" s="48">
        <f>'PNC, Exon. &amp; no Exon.'!AD261</f>
        <v>0</v>
      </c>
      <c r="M286" s="48">
        <f>'PNC, Exon. &amp; no Exon.'!AG261</f>
        <v>3377884.09</v>
      </c>
      <c r="N286" s="48">
        <f>'PNC, Exon. &amp; no Exon.'!AJ261</f>
        <v>7060214.1999999993</v>
      </c>
      <c r="O286" s="60">
        <f t="shared" si="15"/>
        <v>2.6185071161685043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2093389.67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2093389.67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4.4640583287148906E-2</v>
      </c>
    </row>
    <row r="288" spans="1:15" ht="15.95" hidden="1" customHeight="1" x14ac:dyDescent="0.2">
      <c r="A288" s="47">
        <v>19</v>
      </c>
      <c r="B288" s="52" t="s">
        <v>101</v>
      </c>
      <c r="C288" s="63">
        <f t="shared" si="16"/>
        <v>16907680.289999999</v>
      </c>
      <c r="D288" s="48">
        <f>'PNC, Exon. &amp; no Exon.'!F263</f>
        <v>0</v>
      </c>
      <c r="E288" s="48">
        <f>'PNC, Exon. &amp; no Exon.'!I263</f>
        <v>762906.41</v>
      </c>
      <c r="F288" s="48">
        <f>'PNC, Exon. &amp; no Exon.'!L263</f>
        <v>16144773.880000001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0.36054859780512388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6332667.629999999</v>
      </c>
      <c r="D289" s="48">
        <f>'PNC, Exon. &amp; no Exon.'!F264</f>
        <v>275415.64</v>
      </c>
      <c r="E289" s="48">
        <f>'PNC, Exon. &amp; no Exon.'!I264</f>
        <v>325780.13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5656256.3399999999</v>
      </c>
      <c r="L289" s="48">
        <f>'PNC, Exon. &amp; no Exon.'!AD264</f>
        <v>0</v>
      </c>
      <c r="M289" s="48">
        <f>'PNC, Exon. &amp; no Exon.'!AG264</f>
        <v>61637.93</v>
      </c>
      <c r="N289" s="48">
        <f>'PNC, Exon. &amp; no Exon.'!AJ264</f>
        <v>13577.59</v>
      </c>
      <c r="O289" s="60">
        <f t="shared" si="15"/>
        <v>0.13504125907282558</v>
      </c>
    </row>
    <row r="290" spans="1:15" ht="15.95" hidden="1" customHeight="1" x14ac:dyDescent="0.2">
      <c r="A290" s="47">
        <v>21</v>
      </c>
      <c r="B290" s="52" t="s">
        <v>102</v>
      </c>
      <c r="C290" s="104">
        <f t="shared" si="16"/>
        <v>40692517.469999999</v>
      </c>
      <c r="D290" s="48">
        <f>'PNC, Exon. &amp; no Exon.'!F265</f>
        <v>2558645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1318681.1200000001</v>
      </c>
      <c r="I290" s="48">
        <f>'PNC, Exon. &amp; no Exon.'!U265</f>
        <v>0</v>
      </c>
      <c r="J290" s="48">
        <f>'PNC, Exon. &amp; no Exon.'!X265</f>
        <v>29413.83</v>
      </c>
      <c r="K290" s="48">
        <f>'PNC, Exon. &amp; no Exon.'!AA265</f>
        <v>25420921.579999998</v>
      </c>
      <c r="L290" s="48">
        <f>'PNC, Exon. &amp; no Exon.'!AD265</f>
        <v>0</v>
      </c>
      <c r="M290" s="48">
        <f>'PNC, Exon. &amp; no Exon.'!AG265</f>
        <v>8746214.9800000004</v>
      </c>
      <c r="N290" s="48">
        <f>'PNC, Exon. &amp; no Exon.'!AJ265</f>
        <v>2618640.96</v>
      </c>
      <c r="O290" s="60">
        <f t="shared" si="15"/>
        <v>0.86774944068740767</v>
      </c>
    </row>
    <row r="291" spans="1:15" ht="15.95" hidden="1" customHeight="1" x14ac:dyDescent="0.2">
      <c r="A291" s="47">
        <v>22</v>
      </c>
      <c r="B291" s="51" t="s">
        <v>116</v>
      </c>
      <c r="C291" s="104">
        <f t="shared" si="16"/>
        <v>55370674.490000002</v>
      </c>
      <c r="D291" s="48">
        <f>'PNC, Exon. &amp; no Exon.'!F266</f>
        <v>8015.53</v>
      </c>
      <c r="E291" s="48">
        <f>'PNC, Exon. &amp; no Exon.'!I266</f>
        <v>129956.76</v>
      </c>
      <c r="F291" s="48">
        <f>'PNC, Exon. &amp; no Exon.'!L266</f>
        <v>319449.24</v>
      </c>
      <c r="G291" s="48">
        <f>'PNC, Exon. &amp; no Exon.'!O266</f>
        <v>62244</v>
      </c>
      <c r="H291" s="48">
        <f>'PNC, Exon. &amp; no Exon.'!R266</f>
        <v>502227.75</v>
      </c>
      <c r="I291" s="48">
        <f>'PNC, Exon. &amp; no Exon.'!U266</f>
        <v>40093.1</v>
      </c>
      <c r="J291" s="48">
        <f>'PNC, Exon. &amp; no Exon.'!X266</f>
        <v>30225</v>
      </c>
      <c r="K291" s="48">
        <f>'PNC, Exon. &amp; no Exon.'!AA266</f>
        <v>53951516.280000001</v>
      </c>
      <c r="L291" s="48">
        <f>'PNC, Exon. &amp; no Exon.'!AD266</f>
        <v>0</v>
      </c>
      <c r="M291" s="48">
        <f>'PNC, Exon. &amp; no Exon.'!AG266</f>
        <v>-5250</v>
      </c>
      <c r="N291" s="48">
        <f>'PNC, Exon. &amp; no Exon.'!AJ266</f>
        <v>332196.83</v>
      </c>
      <c r="O291" s="60">
        <f t="shared" si="15"/>
        <v>1.180754468056803</v>
      </c>
    </row>
    <row r="292" spans="1:15" ht="15.95" hidden="1" customHeight="1" x14ac:dyDescent="0.2">
      <c r="A292" s="47">
        <v>23</v>
      </c>
      <c r="B292" s="52" t="s">
        <v>107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5666679.1699999999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5666679.1699999999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0.12083935784871665</v>
      </c>
    </row>
    <row r="294" spans="1:15" ht="15.95" hidden="1" customHeight="1" x14ac:dyDescent="0.2">
      <c r="A294" s="47">
        <v>25</v>
      </c>
      <c r="B294" s="52" t="s">
        <v>105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115</v>
      </c>
      <c r="C295" s="104">
        <f t="shared" si="16"/>
        <v>37111978.140000001</v>
      </c>
      <c r="D295" s="48">
        <f>'PNC, Exon. &amp; no Exon.'!F270</f>
        <v>133249.65</v>
      </c>
      <c r="E295" s="48">
        <f>'PNC, Exon. &amp; no Exon.'!I270</f>
        <v>1185129.04</v>
      </c>
      <c r="F295" s="48">
        <f>'PNC, Exon. &amp; no Exon.'!L270</f>
        <v>0</v>
      </c>
      <c r="G295" s="48">
        <f>'PNC, Exon. &amp; no Exon.'!O270</f>
        <v>412619.04</v>
      </c>
      <c r="H295" s="48">
        <f>'PNC, Exon. &amp; no Exon.'!R270</f>
        <v>12274467.199999999</v>
      </c>
      <c r="I295" s="48">
        <f>'PNC, Exon. &amp; no Exon.'!U270</f>
        <v>1419.28</v>
      </c>
      <c r="J295" s="48">
        <f>'PNC, Exon. &amp; no Exon.'!X270</f>
        <v>226190.46</v>
      </c>
      <c r="K295" s="48">
        <f>'PNC, Exon. &amp; no Exon.'!AA270</f>
        <v>21579076.539999999</v>
      </c>
      <c r="L295" s="48">
        <f>'PNC, Exon. &amp; no Exon.'!AD270</f>
        <v>0</v>
      </c>
      <c r="M295" s="48">
        <f>'PNC, Exon. &amp; no Exon.'!AG270</f>
        <v>273175.62</v>
      </c>
      <c r="N295" s="48">
        <f>'PNC, Exon. &amp; no Exon.'!AJ270</f>
        <v>1026651.31</v>
      </c>
      <c r="O295" s="60">
        <f t="shared" si="15"/>
        <v>0.79139606679606844</v>
      </c>
    </row>
    <row r="296" spans="1:15" ht="15.95" hidden="1" customHeight="1" x14ac:dyDescent="0.2">
      <c r="A296" s="47">
        <v>27</v>
      </c>
      <c r="B296" s="52" t="s">
        <v>117</v>
      </c>
      <c r="C296" s="104">
        <f t="shared" si="16"/>
        <v>709688816.53999996</v>
      </c>
      <c r="D296" s="48">
        <f>'PNC, Exon. &amp; no Exon.'!F271</f>
        <v>3069346.18</v>
      </c>
      <c r="E296" s="48">
        <f>'PNC, Exon. &amp; no Exon.'!I271</f>
        <v>19663408.350000001</v>
      </c>
      <c r="F296" s="48">
        <f>'PNC, Exon. &amp; no Exon.'!L271</f>
        <v>686676950.27999997</v>
      </c>
      <c r="G296" s="48">
        <f>'PNC, Exon. &amp; no Exon.'!O271</f>
        <v>279111.73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>
        <f t="shared" si="15"/>
        <v>15.133791465929997</v>
      </c>
    </row>
    <row r="297" spans="1:15" ht="15.95" hidden="1" customHeight="1" x14ac:dyDescent="0.2">
      <c r="A297" s="47">
        <v>28</v>
      </c>
      <c r="B297" s="52" t="s">
        <v>120</v>
      </c>
      <c r="C297" s="104">
        <f t="shared" si="16"/>
        <v>16943138.82</v>
      </c>
      <c r="D297" s="48">
        <f>'PNC, Exon. &amp; no Exon.'!F272</f>
        <v>0</v>
      </c>
      <c r="E297" s="48">
        <f>'PNC, Exon. &amp; no Exon.'!I272</f>
        <v>61836.53</v>
      </c>
      <c r="F297" s="48">
        <f>'PNC, Exon. &amp; no Exon.'!L272</f>
        <v>0</v>
      </c>
      <c r="G297" s="48">
        <f>'PNC, Exon. &amp; no Exon.'!O272</f>
        <v>36366.35</v>
      </c>
      <c r="H297" s="48">
        <f>'PNC, Exon. &amp; no Exon.'!R272</f>
        <v>999102.25</v>
      </c>
      <c r="I297" s="48">
        <f>'PNC, Exon. &amp; no Exon.'!U272</f>
        <v>6583.82</v>
      </c>
      <c r="J297" s="48">
        <f>'PNC, Exon. &amp; no Exon.'!X272</f>
        <v>146755.04</v>
      </c>
      <c r="K297" s="48">
        <f>'PNC, Exon. &amp; no Exon.'!AA272</f>
        <v>13624329.91</v>
      </c>
      <c r="L297" s="48">
        <f>'PNC, Exon. &amp; no Exon.'!AD272</f>
        <v>0</v>
      </c>
      <c r="M297" s="48">
        <f>'PNC, Exon. &amp; no Exon.'!AG272</f>
        <v>1354418.66</v>
      </c>
      <c r="N297" s="48">
        <f>'PNC, Exon. &amp; no Exon.'!AJ272</f>
        <v>713746.26</v>
      </c>
      <c r="O297" s="60">
        <f t="shared" si="15"/>
        <v>0.36130473484181086</v>
      </c>
    </row>
    <row r="298" spans="1:15" ht="15.95" hidden="1" customHeight="1" x14ac:dyDescent="0.2">
      <c r="A298" s="47">
        <v>29</v>
      </c>
      <c r="B298" s="52" t="s">
        <v>166</v>
      </c>
      <c r="C298" s="104">
        <f t="shared" ref="C298:C306" si="17">SUM(D298:N298)</f>
        <v>10031155.57</v>
      </c>
      <c r="D298" s="48">
        <f>'PNC, Exon. &amp; no Exon.'!F273</f>
        <v>0</v>
      </c>
      <c r="E298" s="48">
        <f>'PNC, Exon. &amp; no Exon.'!I273</f>
        <v>218852.3</v>
      </c>
      <c r="F298" s="48">
        <f>'PNC, Exon. &amp; no Exon.'!L273</f>
        <v>0</v>
      </c>
      <c r="G298" s="48">
        <f>'PNC, Exon. &amp; no Exon.'!O273</f>
        <v>10310.34</v>
      </c>
      <c r="H298" s="48">
        <f>'PNC, Exon. &amp; no Exon.'!R273</f>
        <v>604959.34</v>
      </c>
      <c r="I298" s="48">
        <f>'PNC, Exon. &amp; no Exon.'!U273</f>
        <v>354359.98</v>
      </c>
      <c r="J298" s="48">
        <f>'PNC, Exon. &amp; no Exon.'!X273</f>
        <v>134261.60999999999</v>
      </c>
      <c r="K298" s="48">
        <f>'PNC, Exon. &amp; no Exon.'!AA273</f>
        <v>3435170.58</v>
      </c>
      <c r="L298" s="48">
        <f>'PNC, Exon. &amp; no Exon.'!AD273</f>
        <v>0</v>
      </c>
      <c r="M298" s="48">
        <f>'PNC, Exon. &amp; no Exon.'!AG273</f>
        <v>5007476.88</v>
      </c>
      <c r="N298" s="48">
        <f>'PNC, Exon. &amp; no Exon.'!AJ273</f>
        <v>265764.53999999998</v>
      </c>
      <c r="O298" s="60">
        <f t="shared" si="15"/>
        <v>0.21390983346589876</v>
      </c>
    </row>
    <row r="299" spans="1:15" ht="15.95" hidden="1" customHeight="1" x14ac:dyDescent="0.2">
      <c r="A299" s="47">
        <v>30</v>
      </c>
      <c r="B299" s="52" t="s">
        <v>103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110</v>
      </c>
      <c r="C300" s="104">
        <f t="shared" si="17"/>
        <v>14661495.710000001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14661495.710000001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0.31264973250605149</v>
      </c>
    </row>
    <row r="301" spans="1:15" ht="15.95" hidden="1" customHeight="1" x14ac:dyDescent="0.2">
      <c r="A301" s="47">
        <v>32</v>
      </c>
      <c r="B301" s="52" t="s">
        <v>118</v>
      </c>
      <c r="C301" s="104">
        <f t="shared" si="17"/>
        <v>214823.48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2465.5100000000002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145105.38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67252.59</v>
      </c>
      <c r="O301" s="60">
        <f t="shared" si="15"/>
        <v>4.5810130757811419E-3</v>
      </c>
    </row>
    <row r="302" spans="1:15" ht="15.95" hidden="1" customHeight="1" x14ac:dyDescent="0.2">
      <c r="A302" s="47">
        <v>33</v>
      </c>
      <c r="B302" s="52" t="s">
        <v>119</v>
      </c>
      <c r="C302" s="104">
        <f t="shared" si="17"/>
        <v>10889784.73</v>
      </c>
      <c r="D302" s="48">
        <f>'PNC, Exon. &amp; no Exon.'!F277</f>
        <v>321.55</v>
      </c>
      <c r="E302" s="48">
        <f>'PNC, Exon. &amp; no Exon.'!I277</f>
        <v>8359584.5999999996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2453848.83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37237.19</v>
      </c>
      <c r="N302" s="48">
        <f>'PNC, Exon. &amp; no Exon.'!AJ277</f>
        <v>38792.559999999998</v>
      </c>
      <c r="O302" s="60">
        <f t="shared" si="15"/>
        <v>0.23221971006415038</v>
      </c>
    </row>
    <row r="303" spans="1:15" ht="15.95" hidden="1" customHeight="1" x14ac:dyDescent="0.2">
      <c r="A303" s="47">
        <v>34</v>
      </c>
      <c r="B303" s="52" t="s">
        <v>121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>
        <f t="shared" si="15"/>
        <v>0</v>
      </c>
    </row>
    <row r="305" spans="1:15" ht="15.95" hidden="1" customHeight="1" x14ac:dyDescent="0.2">
      <c r="A305" s="47">
        <v>36</v>
      </c>
      <c r="B305" s="52" t="s">
        <v>106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104</v>
      </c>
      <c r="C306" s="63">
        <f t="shared" si="17"/>
        <v>37875161.019999996</v>
      </c>
      <c r="D306" s="48">
        <f>'PNC, Exon. &amp; no Exon.'!F281</f>
        <v>0</v>
      </c>
      <c r="E306" s="48">
        <f>'PNC, Exon. &amp; no Exon.'!I281</f>
        <v>1432776.28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35143173.009999998</v>
      </c>
      <c r="M306" s="48">
        <f>'PNC, Exon. &amp; no Exon.'!AG281</f>
        <v>0</v>
      </c>
      <c r="N306" s="48">
        <f>'PNC, Exon. &amp; no Exon.'!AJ281</f>
        <v>1299211.73</v>
      </c>
      <c r="O306" s="60">
        <f t="shared" si="15"/>
        <v>0.80767059485274217</v>
      </c>
    </row>
    <row r="307" spans="1:15" ht="15.95" hidden="1" customHeight="1" x14ac:dyDescent="0.2">
      <c r="A307" s="47">
        <v>38</v>
      </c>
      <c r="B307" s="52" t="s">
        <v>111</v>
      </c>
      <c r="C307" s="63">
        <f>SUM(D307:N307)</f>
        <v>22835698.379999999</v>
      </c>
      <c r="D307" s="48">
        <f>'PNC, Exon. &amp; no Exon.'!F282</f>
        <v>0</v>
      </c>
      <c r="E307" s="48">
        <f>'PNC, Exon. &amp; no Exon.'!I282</f>
        <v>22643936.829999998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191761.55</v>
      </c>
      <c r="N307" s="48">
        <f>'PNC, Exon. &amp; no Exon.'!AJ282</f>
        <v>0</v>
      </c>
      <c r="O307" s="60">
        <f t="shared" si="15"/>
        <v>0.48696088934679865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3" t="s">
        <v>42</v>
      </c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</row>
    <row r="330" spans="1:15" ht="13.5" hidden="1" customHeight="1" x14ac:dyDescent="0.2">
      <c r="A330" s="184" t="s">
        <v>56</v>
      </c>
      <c r="B330" s="184"/>
      <c r="C330" s="184"/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</row>
    <row r="331" spans="1:15" ht="13.5" hidden="1" customHeight="1" x14ac:dyDescent="0.2">
      <c r="A331" s="185" t="s">
        <v>126</v>
      </c>
      <c r="B331" s="186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</row>
    <row r="332" spans="1:15" ht="15" hidden="1" customHeight="1" x14ac:dyDescent="0.2">
      <c r="A332" s="184" t="s">
        <v>114</v>
      </c>
      <c r="B332" s="184"/>
      <c r="C332" s="184"/>
      <c r="D332" s="184"/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6" t="s">
        <v>32</v>
      </c>
      <c r="B334" s="80" t="s">
        <v>109</v>
      </c>
      <c r="C334" s="156" t="s">
        <v>0</v>
      </c>
      <c r="D334" s="156" t="s">
        <v>43</v>
      </c>
      <c r="E334" s="156" t="s">
        <v>13</v>
      </c>
      <c r="F334" s="156" t="s">
        <v>44</v>
      </c>
      <c r="G334" s="156" t="s">
        <v>15</v>
      </c>
      <c r="H334" s="156" t="s">
        <v>45</v>
      </c>
      <c r="I334" s="156" t="s">
        <v>113</v>
      </c>
      <c r="J334" s="156" t="s">
        <v>46</v>
      </c>
      <c r="K334" s="156" t="s">
        <v>36</v>
      </c>
      <c r="L334" s="156" t="s">
        <v>47</v>
      </c>
      <c r="M334" s="156" t="s">
        <v>48</v>
      </c>
      <c r="N334" s="156" t="s">
        <v>49</v>
      </c>
      <c r="O334" s="156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5019018463.4799995</v>
      </c>
      <c r="D335" s="87">
        <f t="shared" ref="D335:O335" si="18">SUM(D336:D373)</f>
        <v>27896800.020000003</v>
      </c>
      <c r="E335" s="87">
        <f t="shared" si="18"/>
        <v>754590798.98999965</v>
      </c>
      <c r="F335" s="87">
        <f t="shared" si="18"/>
        <v>1114030564.1800001</v>
      </c>
      <c r="G335" s="87">
        <f t="shared" si="18"/>
        <v>63458182.779999986</v>
      </c>
      <c r="H335" s="87">
        <f t="shared" si="18"/>
        <v>1261168940.6699996</v>
      </c>
      <c r="I335" s="87">
        <f t="shared" si="18"/>
        <v>23008671.979999989</v>
      </c>
      <c r="J335" s="87">
        <f t="shared" si="18"/>
        <v>54905734.590000004</v>
      </c>
      <c r="K335" s="87">
        <f t="shared" si="18"/>
        <v>1275937830.0600002</v>
      </c>
      <c r="L335" s="87">
        <f t="shared" si="18"/>
        <v>34302337.170000002</v>
      </c>
      <c r="M335" s="87">
        <f t="shared" si="18"/>
        <v>176142395.08999997</v>
      </c>
      <c r="N335" s="87">
        <f t="shared" si="18"/>
        <v>233576207.95000002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91</v>
      </c>
      <c r="C336" s="106">
        <f t="shared" ref="C336:C363" si="19">SUM(D336:N336)</f>
        <v>1129943520.6499999</v>
      </c>
      <c r="D336" s="48">
        <f>'PNC, Exon. &amp; no Exon.'!F303</f>
        <v>6199411.4799999995</v>
      </c>
      <c r="E336" s="48">
        <f>'PNC, Exon. &amp; no Exon.'!I303</f>
        <v>205480862.20999998</v>
      </c>
      <c r="F336" s="48">
        <f>'PNC, Exon. &amp; no Exon.'!L303</f>
        <v>146732034.70000002</v>
      </c>
      <c r="G336" s="48">
        <f>'PNC, Exon. &amp; no Exon.'!O303</f>
        <v>32233214.409999996</v>
      </c>
      <c r="H336" s="48">
        <f>'PNC, Exon. &amp; no Exon.'!R303</f>
        <v>468489440.60999995</v>
      </c>
      <c r="I336" s="48">
        <f>'PNC, Exon. &amp; no Exon.'!U303</f>
        <v>3734236.24</v>
      </c>
      <c r="J336" s="48">
        <f>'PNC, Exon. &amp; no Exon.'!X303</f>
        <v>20885854.800000001</v>
      </c>
      <c r="K336" s="48">
        <f>'PNC, Exon. &amp; no Exon.'!AA303</f>
        <v>189975540.73000002</v>
      </c>
      <c r="L336" s="48">
        <f>'PNC, Exon. &amp; no Exon.'!AD303</f>
        <v>0</v>
      </c>
      <c r="M336" s="48">
        <f>'PNC, Exon. &amp; no Exon.'!AG303</f>
        <v>10129737.93</v>
      </c>
      <c r="N336" s="48">
        <f>'PNC, Exon. &amp; no Exon.'!AJ303</f>
        <v>46083187.540000007</v>
      </c>
      <c r="O336" s="60">
        <f>(C336/$C$335*100)</f>
        <v>22.513236977943677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763912869.0999999</v>
      </c>
      <c r="D337" s="48">
        <f>'PNC, Exon. &amp; no Exon.'!F304</f>
        <v>5103145.34</v>
      </c>
      <c r="E337" s="48">
        <f>'PNC, Exon. &amp; no Exon.'!I304</f>
        <v>128683430.2</v>
      </c>
      <c r="F337" s="48">
        <f>'PNC, Exon. &amp; no Exon.'!L304</f>
        <v>6700311.4500000002</v>
      </c>
      <c r="G337" s="48">
        <f>'PNC, Exon. &amp; no Exon.'!O304</f>
        <v>7235919.9000000004</v>
      </c>
      <c r="H337" s="48">
        <f>'PNC, Exon. &amp; no Exon.'!R304</f>
        <v>227481739.97</v>
      </c>
      <c r="I337" s="48">
        <f>'PNC, Exon. &amp; no Exon.'!U304</f>
        <v>3833977.08</v>
      </c>
      <c r="J337" s="48">
        <f>'PNC, Exon. &amp; no Exon.'!X304</f>
        <v>5785654.29</v>
      </c>
      <c r="K337" s="48">
        <f>'PNC, Exon. &amp; no Exon.'!AA304</f>
        <v>217638736.63000003</v>
      </c>
      <c r="L337" s="48">
        <f>'PNC, Exon. &amp; no Exon.'!AD304</f>
        <v>0</v>
      </c>
      <c r="M337" s="48">
        <f>'PNC, Exon. &amp; no Exon.'!AG304</f>
        <v>104251414.92999999</v>
      </c>
      <c r="N337" s="48">
        <f>'PNC, Exon. &amp; no Exon.'!AJ304</f>
        <v>57198539.310000002</v>
      </c>
      <c r="O337" s="60">
        <f t="shared" ref="O337:O373" si="20">(C337/$C$335*100)</f>
        <v>15.220363795400971</v>
      </c>
    </row>
    <row r="338" spans="1:15" ht="15.95" hidden="1" customHeight="1" x14ac:dyDescent="0.2">
      <c r="A338" s="47">
        <v>3</v>
      </c>
      <c r="B338" s="52" t="s">
        <v>100</v>
      </c>
      <c r="C338" s="106">
        <f t="shared" si="19"/>
        <v>639308616.75</v>
      </c>
      <c r="D338" s="48">
        <f>'PNC, Exon. &amp; no Exon.'!F305</f>
        <v>3390244.8</v>
      </c>
      <c r="E338" s="48">
        <f>'PNC, Exon. &amp; no Exon.'!I305</f>
        <v>135876440.87</v>
      </c>
      <c r="F338" s="48">
        <f>'PNC, Exon. &amp; no Exon.'!L305</f>
        <v>25565472.41</v>
      </c>
      <c r="G338" s="48">
        <f>'PNC, Exon. &amp; no Exon.'!O305</f>
        <v>13883192.6</v>
      </c>
      <c r="H338" s="48">
        <f>'PNC, Exon. &amp; no Exon.'!R305</f>
        <v>212874427.13</v>
      </c>
      <c r="I338" s="48">
        <f>'PNC, Exon. &amp; no Exon.'!U305</f>
        <v>3176457.2600000002</v>
      </c>
      <c r="J338" s="48">
        <f>'PNC, Exon. &amp; no Exon.'!X305</f>
        <v>5867921.1499999994</v>
      </c>
      <c r="K338" s="48">
        <f>'PNC, Exon. &amp; no Exon.'!AA305</f>
        <v>202762698.34999999</v>
      </c>
      <c r="L338" s="48">
        <f>'PNC, Exon. &amp; no Exon.'!AD305</f>
        <v>0</v>
      </c>
      <c r="M338" s="48">
        <f>'PNC, Exon. &amp; no Exon.'!AG305</f>
        <v>8531403.3399999999</v>
      </c>
      <c r="N338" s="48">
        <f>'PNC, Exon. &amp; no Exon.'!AJ305</f>
        <v>27380358.84</v>
      </c>
      <c r="O338" s="60">
        <f t="shared" si="20"/>
        <v>12.737721955035951</v>
      </c>
    </row>
    <row r="339" spans="1:15" ht="15.95" hidden="1" customHeight="1" x14ac:dyDescent="0.2">
      <c r="A339" s="47">
        <v>4</v>
      </c>
      <c r="B339" s="52" t="s">
        <v>97</v>
      </c>
      <c r="C339" s="106">
        <f t="shared" si="19"/>
        <v>363637539.81999999</v>
      </c>
      <c r="D339" s="48">
        <f>'PNC, Exon. &amp; no Exon.'!F306</f>
        <v>1124925.6100000001</v>
      </c>
      <c r="E339" s="48">
        <f>'PNC, Exon. &amp; no Exon.'!I306</f>
        <v>13242340.539999999</v>
      </c>
      <c r="F339" s="48">
        <f>'PNC, Exon. &amp; no Exon.'!L306</f>
        <v>7425717.0599999996</v>
      </c>
      <c r="G339" s="48">
        <f>'PNC, Exon. &amp; no Exon.'!O306</f>
        <v>1262372.3700000001</v>
      </c>
      <c r="H339" s="48">
        <f>'PNC, Exon. &amp; no Exon.'!R306</f>
        <v>144766548.25</v>
      </c>
      <c r="I339" s="48">
        <f>'PNC, Exon. &amp; no Exon.'!U306</f>
        <v>4276457.7699999996</v>
      </c>
      <c r="J339" s="48">
        <f>'PNC, Exon. &amp; no Exon.'!X306</f>
        <v>8259033.8899999997</v>
      </c>
      <c r="K339" s="48">
        <f>'PNC, Exon. &amp; no Exon.'!AA306</f>
        <v>122272770.27000001</v>
      </c>
      <c r="L339" s="48">
        <f>'PNC, Exon. &amp; no Exon.'!AD306</f>
        <v>0</v>
      </c>
      <c r="M339" s="48">
        <f>'PNC, Exon. &amp; no Exon.'!AG306</f>
        <v>11781774.189999999</v>
      </c>
      <c r="N339" s="48">
        <f>'PNC, Exon. &amp; no Exon.'!AJ306</f>
        <v>49225599.870000005</v>
      </c>
      <c r="O339" s="60">
        <f t="shared" si="20"/>
        <v>7.2451923113243017</v>
      </c>
    </row>
    <row r="340" spans="1:15" ht="15.95" hidden="1" customHeight="1" x14ac:dyDescent="0.2">
      <c r="A340" s="47">
        <v>5</v>
      </c>
      <c r="B340" s="52" t="s">
        <v>92</v>
      </c>
      <c r="C340" s="106">
        <f t="shared" si="19"/>
        <v>380674339.87999994</v>
      </c>
      <c r="D340" s="48">
        <f>'PNC, Exon. &amp; no Exon.'!F307</f>
        <v>116151.06</v>
      </c>
      <c r="E340" s="48">
        <f>'PNC, Exon. &amp; no Exon.'!I307</f>
        <v>17848390.77</v>
      </c>
      <c r="F340" s="48">
        <f>'PNC, Exon. &amp; no Exon.'!L307</f>
        <v>28895507.809999999</v>
      </c>
      <c r="G340" s="48">
        <f>'PNC, Exon. &amp; no Exon.'!O307</f>
        <v>2139873.5</v>
      </c>
      <c r="H340" s="48">
        <f>'PNC, Exon. &amp; no Exon.'!R307</f>
        <v>151800940.85999998</v>
      </c>
      <c r="I340" s="48">
        <f>'PNC, Exon. &amp; no Exon.'!U307</f>
        <v>2069095.91</v>
      </c>
      <c r="J340" s="48">
        <f>'PNC, Exon. &amp; no Exon.'!X307</f>
        <v>10227869.51</v>
      </c>
      <c r="K340" s="48">
        <f>'PNC, Exon. &amp; no Exon.'!AA307</f>
        <v>132209917.22</v>
      </c>
      <c r="L340" s="48">
        <f>'PNC, Exon. &amp; no Exon.'!AD307</f>
        <v>0</v>
      </c>
      <c r="M340" s="48">
        <f>'PNC, Exon. &amp; no Exon.'!AG307</f>
        <v>7495743.6500000004</v>
      </c>
      <c r="N340" s="48">
        <f>'PNC, Exon. &amp; no Exon.'!AJ307</f>
        <v>27870849.59</v>
      </c>
      <c r="O340" s="60">
        <f t="shared" si="20"/>
        <v>7.5846371685999854</v>
      </c>
    </row>
    <row r="341" spans="1:15" ht="15.95" hidden="1" customHeight="1" x14ac:dyDescent="0.2">
      <c r="A341" s="47">
        <v>6</v>
      </c>
      <c r="B341" s="52" t="s">
        <v>89</v>
      </c>
      <c r="C341" s="106">
        <f t="shared" si="19"/>
        <v>0</v>
      </c>
      <c r="D341" s="48">
        <f>'PNC, Exon. &amp; no Exon.'!F308</f>
        <v>0</v>
      </c>
      <c r="E341" s="48">
        <f>'PNC, Exon. &amp; no Exon.'!I308</f>
        <v>0</v>
      </c>
      <c r="F341" s="48">
        <f>'PNC, Exon. &amp; no Exon.'!L308</f>
        <v>0</v>
      </c>
      <c r="G341" s="48">
        <f>'PNC, Exon. &amp; no Exon.'!O308</f>
        <v>0</v>
      </c>
      <c r="H341" s="48">
        <f>'PNC, Exon. &amp; no Exon.'!R308</f>
        <v>0</v>
      </c>
      <c r="I341" s="48">
        <f>'PNC, Exon. &amp; no Exon.'!U308</f>
        <v>0</v>
      </c>
      <c r="J341" s="48">
        <f>'PNC, Exon. &amp; no Exon.'!X308</f>
        <v>0</v>
      </c>
      <c r="K341" s="48">
        <f>'PNC, Exon. &amp; no Exon.'!AA308</f>
        <v>0</v>
      </c>
      <c r="L341" s="48">
        <f>'PNC, Exon. &amp; no Exon.'!AD308</f>
        <v>0</v>
      </c>
      <c r="M341" s="48">
        <f>'PNC, Exon. &amp; no Exon.'!AG308</f>
        <v>0</v>
      </c>
      <c r="N341" s="48">
        <f>'PNC, Exon. &amp; no Exon.'!AJ308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94</v>
      </c>
      <c r="C342" s="106">
        <f t="shared" si="19"/>
        <v>86945430.870000005</v>
      </c>
      <c r="D342" s="48">
        <f>'PNC, Exon. &amp; no Exon.'!F309</f>
        <v>0</v>
      </c>
      <c r="E342" s="48">
        <f>'PNC, Exon. &amp; no Exon.'!I309</f>
        <v>284292.61</v>
      </c>
      <c r="F342" s="48">
        <f>'PNC, Exon. &amp; no Exon.'!L309</f>
        <v>0</v>
      </c>
      <c r="G342" s="48">
        <f>'PNC, Exon. &amp; no Exon.'!O309</f>
        <v>12723.71</v>
      </c>
      <c r="H342" s="48">
        <f>'PNC, Exon. &amp; no Exon.'!R309</f>
        <v>6933357.2599999998</v>
      </c>
      <c r="I342" s="48">
        <f>'PNC, Exon. &amp; no Exon.'!U309</f>
        <v>320180.62</v>
      </c>
      <c r="J342" s="48">
        <f>'PNC, Exon. &amp; no Exon.'!X309</f>
        <v>86596.479999999996</v>
      </c>
      <c r="K342" s="48">
        <f>'PNC, Exon. &amp; no Exon.'!AA309</f>
        <v>74814565.319999993</v>
      </c>
      <c r="L342" s="48">
        <f>'PNC, Exon. &amp; no Exon.'!AD309</f>
        <v>0</v>
      </c>
      <c r="M342" s="48">
        <f>'PNC, Exon. &amp; no Exon.'!AG309</f>
        <v>863089.37</v>
      </c>
      <c r="N342" s="48">
        <f>'PNC, Exon. &amp; no Exon.'!AJ309</f>
        <v>3630625.5</v>
      </c>
      <c r="O342" s="60">
        <f t="shared" si="20"/>
        <v>1.7323194067254994</v>
      </c>
    </row>
    <row r="343" spans="1:15" ht="15.95" hidden="1" customHeight="1" x14ac:dyDescent="0.2">
      <c r="A343" s="47">
        <v>8</v>
      </c>
      <c r="B343" s="52" t="s">
        <v>90</v>
      </c>
      <c r="C343" s="106">
        <f t="shared" si="19"/>
        <v>125347318.38999999</v>
      </c>
      <c r="D343" s="48">
        <f>'PNC, Exon. &amp; no Exon.'!F310</f>
        <v>0</v>
      </c>
      <c r="E343" s="48">
        <f>'PNC, Exon. &amp; no Exon.'!I310</f>
        <v>109165900.70999999</v>
      </c>
      <c r="F343" s="48">
        <f>'PNC, Exon. &amp; no Exon.'!L310</f>
        <v>0</v>
      </c>
      <c r="G343" s="48">
        <f>'PNC, Exon. &amp; no Exon.'!O310</f>
        <v>1825151.72</v>
      </c>
      <c r="H343" s="48">
        <f>'PNC, Exon. &amp; no Exon.'!R310</f>
        <v>11256961.02</v>
      </c>
      <c r="I343" s="48">
        <f>'PNC, Exon. &amp; no Exon.'!U310</f>
        <v>0</v>
      </c>
      <c r="J343" s="48">
        <f>'PNC, Exon. &amp; no Exon.'!X310</f>
        <v>0</v>
      </c>
      <c r="K343" s="48">
        <f>'PNC, Exon. &amp; no Exon.'!AA310</f>
        <v>0</v>
      </c>
      <c r="L343" s="48">
        <f>'PNC, Exon. &amp; no Exon.'!AD310</f>
        <v>0</v>
      </c>
      <c r="M343" s="48">
        <f>'PNC, Exon. &amp; no Exon.'!AG310</f>
        <v>0</v>
      </c>
      <c r="N343" s="48">
        <f>'PNC, Exon. &amp; no Exon.'!AJ310</f>
        <v>3099304.94</v>
      </c>
      <c r="O343" s="60">
        <f t="shared" si="20"/>
        <v>2.4974468474676392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80680561.109999999</v>
      </c>
      <c r="D344" s="48">
        <f>'PNC, Exon. &amp; no Exon.'!F311</f>
        <v>0</v>
      </c>
      <c r="E344" s="48">
        <f>'PNC, Exon. &amp; no Exon.'!I311</f>
        <v>219150.17</v>
      </c>
      <c r="F344" s="48">
        <f>'PNC, Exon. &amp; no Exon.'!L311</f>
        <v>0</v>
      </c>
      <c r="G344" s="48">
        <f>'PNC, Exon. &amp; no Exon.'!O311</f>
        <v>862.07</v>
      </c>
      <c r="H344" s="48">
        <f>'PNC, Exon. &amp; no Exon.'!R311</f>
        <v>422491.99</v>
      </c>
      <c r="I344" s="48">
        <f>'PNC, Exon. &amp; no Exon.'!U311</f>
        <v>45254.31</v>
      </c>
      <c r="J344" s="48">
        <f>'PNC, Exon. &amp; no Exon.'!X311</f>
        <v>2108581.9300000002</v>
      </c>
      <c r="K344" s="48">
        <f>'PNC, Exon. &amp; no Exon.'!AA311</f>
        <v>77169631.390000001</v>
      </c>
      <c r="L344" s="48">
        <f>'PNC, Exon. &amp; no Exon.'!AD311</f>
        <v>0</v>
      </c>
      <c r="M344" s="48">
        <f>'PNC, Exon. &amp; no Exon.'!AG311</f>
        <v>578917.62</v>
      </c>
      <c r="N344" s="48">
        <f>'PNC, Exon. &amp; no Exon.'!AJ311</f>
        <v>135671.63</v>
      </c>
      <c r="O344" s="60">
        <f t="shared" si="20"/>
        <v>1.6074967983691999</v>
      </c>
    </row>
    <row r="345" spans="1:15" ht="15.95" hidden="1" customHeight="1" x14ac:dyDescent="0.2">
      <c r="A345" s="47">
        <v>10</v>
      </c>
      <c r="B345" s="52" t="s">
        <v>96</v>
      </c>
      <c r="C345" s="106">
        <f t="shared" si="19"/>
        <v>140447625.5</v>
      </c>
      <c r="D345" s="48">
        <f>'PNC, Exon. &amp; no Exon.'!F312</f>
        <v>4095599.93</v>
      </c>
      <c r="E345" s="48">
        <f>'PNC, Exon. &amp; no Exon.'!I312</f>
        <v>2498581.6799999997</v>
      </c>
      <c r="F345" s="48">
        <f>'PNC, Exon. &amp; no Exon.'!L312</f>
        <v>133853443.89</v>
      </c>
      <c r="G345" s="48">
        <f>'PNC, Exon. &amp; no Exon.'!O312</f>
        <v>0</v>
      </c>
      <c r="H345" s="48">
        <f>'PNC, Exon. &amp; no Exon.'!R312</f>
        <v>0</v>
      </c>
      <c r="I345" s="48">
        <f>'PNC, Exon. &amp; no Exon.'!U312</f>
        <v>0</v>
      </c>
      <c r="J345" s="48">
        <f>'PNC, Exon. &amp; no Exon.'!X312</f>
        <v>0</v>
      </c>
      <c r="K345" s="48">
        <f>'PNC, Exon. &amp; no Exon.'!AA312</f>
        <v>0</v>
      </c>
      <c r="L345" s="48">
        <f>'PNC, Exon. &amp; no Exon.'!AD312</f>
        <v>0</v>
      </c>
      <c r="M345" s="48">
        <f>'PNC, Exon. &amp; no Exon.'!AG312</f>
        <v>0</v>
      </c>
      <c r="N345" s="48">
        <f>'PNC, Exon. &amp; no Exon.'!AJ312</f>
        <v>0</v>
      </c>
      <c r="O345" s="60">
        <f t="shared" si="20"/>
        <v>2.7983086040018046</v>
      </c>
    </row>
    <row r="346" spans="1:15" ht="15.95" hidden="1" customHeight="1" x14ac:dyDescent="0.2">
      <c r="A346" s="47">
        <v>11</v>
      </c>
      <c r="B346" s="52" t="s">
        <v>99</v>
      </c>
      <c r="C346" s="106">
        <f t="shared" si="19"/>
        <v>9891855.0399999991</v>
      </c>
      <c r="D346" s="48">
        <f>'PNC, Exon. &amp; no Exon.'!F313</f>
        <v>119981.93</v>
      </c>
      <c r="E346" s="48">
        <f>'PNC, Exon. &amp; no Exon.'!I313</f>
        <v>72672.66</v>
      </c>
      <c r="F346" s="48">
        <f>'PNC, Exon. &amp; no Exon.'!L313</f>
        <v>0</v>
      </c>
      <c r="G346" s="48">
        <f>'PNC, Exon. &amp; no Exon.'!O313</f>
        <v>49783.64</v>
      </c>
      <c r="H346" s="48">
        <f>'PNC, Exon. &amp; no Exon.'!R313</f>
        <v>2355865.15</v>
      </c>
      <c r="I346" s="48">
        <f>'PNC, Exon. &amp; no Exon.'!U313</f>
        <v>0</v>
      </c>
      <c r="J346" s="48">
        <f>'PNC, Exon. &amp; no Exon.'!X313</f>
        <v>214077.27</v>
      </c>
      <c r="K346" s="48">
        <f>'PNC, Exon. &amp; no Exon.'!AA313</f>
        <v>5717024.3700000001</v>
      </c>
      <c r="L346" s="48">
        <f>'PNC, Exon. &amp; no Exon.'!AD313</f>
        <v>0</v>
      </c>
      <c r="M346" s="48">
        <f>'PNC, Exon. &amp; no Exon.'!AG313</f>
        <v>227688.36</v>
      </c>
      <c r="N346" s="48">
        <f>'PNC, Exon. &amp; no Exon.'!AJ313</f>
        <v>1134761.6599999999</v>
      </c>
      <c r="O346" s="60">
        <f t="shared" si="20"/>
        <v>0.19708744074117945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24695626.640000001</v>
      </c>
      <c r="D347" s="48">
        <f>'PNC, Exon. &amp; no Exon.'!F314</f>
        <v>0</v>
      </c>
      <c r="E347" s="48">
        <f>'PNC, Exon. &amp; no Exon.'!I314</f>
        <v>0</v>
      </c>
      <c r="F347" s="48">
        <f>'PNC, Exon. &amp; no Exon.'!L314</f>
        <v>0</v>
      </c>
      <c r="G347" s="48">
        <f>'PNC, Exon. &amp; no Exon.'!O314</f>
        <v>0</v>
      </c>
      <c r="H347" s="48">
        <f>'PNC, Exon. &amp; no Exon.'!R314</f>
        <v>0</v>
      </c>
      <c r="I347" s="48">
        <f>'PNC, Exon. &amp; no Exon.'!U314</f>
        <v>0</v>
      </c>
      <c r="J347" s="48">
        <f>'PNC, Exon. &amp; no Exon.'!X314</f>
        <v>0</v>
      </c>
      <c r="K347" s="48">
        <f>'PNC, Exon. &amp; no Exon.'!AA314</f>
        <v>24681410.260000002</v>
      </c>
      <c r="L347" s="48">
        <f>'PNC, Exon. &amp; no Exon.'!AD314</f>
        <v>0</v>
      </c>
      <c r="M347" s="48">
        <f>'PNC, Exon. &amp; no Exon.'!AG314</f>
        <v>14216.38</v>
      </c>
      <c r="N347" s="48">
        <f>'PNC, Exon. &amp; no Exon.'!AJ314</f>
        <v>0</v>
      </c>
      <c r="O347" s="60">
        <f t="shared" si="20"/>
        <v>0.4920409601935789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Exon.'!F315</f>
        <v>0</v>
      </c>
      <c r="E348" s="48">
        <f>'PNC, Exon. &amp; no Exon.'!I315</f>
        <v>0</v>
      </c>
      <c r="F348" s="48">
        <f>'PNC, Exon. &amp; no Exon.'!L315</f>
        <v>0</v>
      </c>
      <c r="G348" s="48">
        <f>'PNC, Exon. &amp; no Exon.'!O315</f>
        <v>0</v>
      </c>
      <c r="H348" s="48">
        <f>'PNC, Exon. &amp; no Exon.'!R315</f>
        <v>0</v>
      </c>
      <c r="I348" s="48">
        <f>'PNC, Exon. &amp; no Exon.'!U315</f>
        <v>0</v>
      </c>
      <c r="J348" s="48">
        <f>'PNC, Exon. &amp; no Exon.'!X315</f>
        <v>0</v>
      </c>
      <c r="K348" s="48">
        <f>'PNC, Exon. &amp; no Exon.'!AA315</f>
        <v>0</v>
      </c>
      <c r="L348" s="48">
        <f>'PNC, Exon. &amp; no Exon.'!AD315</f>
        <v>0</v>
      </c>
      <c r="M348" s="48">
        <f>'PNC, Exon. &amp; no Exon.'!AG315</f>
        <v>0</v>
      </c>
      <c r="N348" s="48">
        <f>'PNC, Exon. &amp; no Exon.'!AJ315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29654399.450000003</v>
      </c>
      <c r="D349" s="48">
        <f>'PNC, Exon. &amp; no Exon.'!F316</f>
        <v>0</v>
      </c>
      <c r="E349" s="48">
        <f>'PNC, Exon. &amp; no Exon.'!I316</f>
        <v>10004445.6</v>
      </c>
      <c r="F349" s="48">
        <f>'PNC, Exon. &amp; no Exon.'!L316</f>
        <v>0</v>
      </c>
      <c r="G349" s="48">
        <f>'PNC, Exon. &amp; no Exon.'!O316</f>
        <v>0</v>
      </c>
      <c r="H349" s="48">
        <f>'PNC, Exon. &amp; no Exon.'!R316</f>
        <v>3319691.85</v>
      </c>
      <c r="I349" s="48">
        <f>'PNC, Exon. &amp; no Exon.'!U316</f>
        <v>0</v>
      </c>
      <c r="J349" s="48">
        <f>'PNC, Exon. &amp; no Exon.'!X316</f>
        <v>10253.57</v>
      </c>
      <c r="K349" s="48">
        <f>'PNC, Exon. &amp; no Exon.'!AA316</f>
        <v>15038177.83</v>
      </c>
      <c r="L349" s="48">
        <f>'PNC, Exon. &amp; no Exon.'!AD316</f>
        <v>0</v>
      </c>
      <c r="M349" s="48">
        <f>'PNC, Exon. &amp; no Exon.'!AG316</f>
        <v>531468.84</v>
      </c>
      <c r="N349" s="48">
        <f>'PNC, Exon. &amp; no Exon.'!AJ316</f>
        <v>750361.76</v>
      </c>
      <c r="O349" s="60">
        <f t="shared" si="20"/>
        <v>0.5908406128763023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30705235.070000004</v>
      </c>
      <c r="D350" s="48">
        <f>'PNC, Exon. &amp; no Exon.'!F317</f>
        <v>0</v>
      </c>
      <c r="E350" s="48">
        <f>'PNC, Exon. &amp; no Exon.'!I317</f>
        <v>2945980.79</v>
      </c>
      <c r="F350" s="48">
        <f>'PNC, Exon. &amp; no Exon.'!L317</f>
        <v>0</v>
      </c>
      <c r="G350" s="48">
        <f>'PNC, Exon. &amp; no Exon.'!O317</f>
        <v>0</v>
      </c>
      <c r="H350" s="48">
        <f>'PNC, Exon. &amp; no Exon.'!R317</f>
        <v>2110374.52</v>
      </c>
      <c r="I350" s="48">
        <f>'PNC, Exon. &amp; no Exon.'!U317</f>
        <v>500214.38</v>
      </c>
      <c r="J350" s="48">
        <f>'PNC, Exon. &amp; no Exon.'!X317</f>
        <v>0</v>
      </c>
      <c r="K350" s="48">
        <f>'PNC, Exon. &amp; no Exon.'!AA317</f>
        <v>17740328.460000001</v>
      </c>
      <c r="L350" s="48">
        <f>'PNC, Exon. &amp; no Exon.'!AD317</f>
        <v>0</v>
      </c>
      <c r="M350" s="48">
        <f>'PNC, Exon. &amp; no Exon.'!AG317</f>
        <v>1646440.62</v>
      </c>
      <c r="N350" s="48">
        <f>'PNC, Exon. &amp; no Exon.'!AJ317</f>
        <v>5761896.2999999998</v>
      </c>
      <c r="O350" s="60">
        <f t="shared" si="20"/>
        <v>0.61177768708007785</v>
      </c>
    </row>
    <row r="351" spans="1:15" ht="15.95" hidden="1" customHeight="1" x14ac:dyDescent="0.2">
      <c r="A351" s="47">
        <v>16</v>
      </c>
      <c r="B351" s="52" t="s">
        <v>108</v>
      </c>
      <c r="C351" s="106">
        <f t="shared" si="19"/>
        <v>49739326.499999993</v>
      </c>
      <c r="D351" s="48">
        <f>'PNC, Exon. &amp; no Exon.'!F318</f>
        <v>0</v>
      </c>
      <c r="E351" s="48">
        <f>'PNC, Exon. &amp; no Exon.'!I318</f>
        <v>44967.87</v>
      </c>
      <c r="F351" s="48">
        <f>'PNC, Exon. &amp; no Exon.'!L318</f>
        <v>0</v>
      </c>
      <c r="G351" s="48">
        <f>'PNC, Exon. &amp; no Exon.'!O318</f>
        <v>0</v>
      </c>
      <c r="H351" s="48">
        <f>'PNC, Exon. &amp; no Exon.'!R318</f>
        <v>172992.01</v>
      </c>
      <c r="I351" s="48">
        <f>'PNC, Exon. &amp; no Exon.'!U318</f>
        <v>57304.88</v>
      </c>
      <c r="J351" s="48">
        <f>'PNC, Exon. &amp; no Exon.'!X318</f>
        <v>227230.18</v>
      </c>
      <c r="K351" s="48">
        <f>'PNC, Exon. &amp; no Exon.'!AA318</f>
        <v>43367093.939999998</v>
      </c>
      <c r="L351" s="48">
        <f>'PNC, Exon. &amp; no Exon.'!AD318</f>
        <v>0</v>
      </c>
      <c r="M351" s="48">
        <f>'PNC, Exon. &amp; no Exon.'!AG318</f>
        <v>5575496.8899999997</v>
      </c>
      <c r="N351" s="48">
        <f>'PNC, Exon. &amp; no Exon.'!AJ318</f>
        <v>294240.73</v>
      </c>
      <c r="O351" s="60">
        <f t="shared" si="20"/>
        <v>0.99101700585322428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121557951.81</v>
      </c>
      <c r="D352" s="48">
        <f>'PNC, Exon. &amp; no Exon.'!F319</f>
        <v>33002.800000000003</v>
      </c>
      <c r="E352" s="48">
        <f>'PNC, Exon. &amp; no Exon.'!I319</f>
        <v>76905988.219999999</v>
      </c>
      <c r="F352" s="48">
        <f>'PNC, Exon. &amp; no Exon.'!L319</f>
        <v>35312.589999999997</v>
      </c>
      <c r="G352" s="48">
        <f>'PNC, Exon. &amp; no Exon.'!O319</f>
        <v>165295.15</v>
      </c>
      <c r="H352" s="48">
        <f>'PNC, Exon. &amp; no Exon.'!R319</f>
        <v>7449538.5099999998</v>
      </c>
      <c r="I352" s="48">
        <f>'PNC, Exon. &amp; no Exon.'!U319</f>
        <v>4736615.4899999993</v>
      </c>
      <c r="J352" s="48">
        <f>'PNC, Exon. &amp; no Exon.'!X319</f>
        <v>372809.39</v>
      </c>
      <c r="K352" s="48">
        <f>'PNC, Exon. &amp; no Exon.'!AA319</f>
        <v>22153774.890000001</v>
      </c>
      <c r="L352" s="48">
        <f>'PNC, Exon. &amp; no Exon.'!AD319</f>
        <v>0</v>
      </c>
      <c r="M352" s="48">
        <f>'PNC, Exon. &amp; no Exon.'!AG319</f>
        <v>4524197.3100000005</v>
      </c>
      <c r="N352" s="48">
        <f>'PNC, Exon. &amp; no Exon.'!AJ319</f>
        <v>5181417.46</v>
      </c>
      <c r="O352" s="60">
        <f t="shared" si="20"/>
        <v>2.4219466952451949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Exon.'!F320</f>
        <v>0</v>
      </c>
      <c r="E353" s="48">
        <f>'PNC, Exon. &amp; no Exon.'!I320</f>
        <v>0</v>
      </c>
      <c r="F353" s="48">
        <f>'PNC, Exon. &amp; no Exon.'!L320</f>
        <v>0</v>
      </c>
      <c r="G353" s="48">
        <f>'PNC, Exon. &amp; no Exon.'!O320</f>
        <v>0</v>
      </c>
      <c r="H353" s="48">
        <f>'PNC, Exon. &amp; no Exon.'!R320</f>
        <v>0</v>
      </c>
      <c r="I353" s="48">
        <f>'PNC, Exon. &amp; no Exon.'!U320</f>
        <v>0</v>
      </c>
      <c r="J353" s="48">
        <f>'PNC, Exon. &amp; no Exon.'!X320</f>
        <v>0</v>
      </c>
      <c r="K353" s="48">
        <f>'PNC, Exon. &amp; no Exon.'!AA320</f>
        <v>0</v>
      </c>
      <c r="L353" s="48">
        <f>'PNC, Exon. &amp; no Exon.'!AD320</f>
        <v>0</v>
      </c>
      <c r="M353" s="48">
        <f>'PNC, Exon. &amp; no Exon.'!AG320</f>
        <v>0</v>
      </c>
      <c r="N353" s="48">
        <f>'PNC, Exon. &amp; no Exon.'!AJ320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101</v>
      </c>
      <c r="C354" s="106">
        <f t="shared" si="19"/>
        <v>22919499.43</v>
      </c>
      <c r="D354" s="48">
        <f>'PNC, Exon. &amp; no Exon.'!F321</f>
        <v>0</v>
      </c>
      <c r="E354" s="48">
        <f>'PNC, Exon. &amp; no Exon.'!I321</f>
        <v>184956.79</v>
      </c>
      <c r="F354" s="48">
        <f>'PNC, Exon. &amp; no Exon.'!L321</f>
        <v>22734542.640000001</v>
      </c>
      <c r="G354" s="48">
        <f>'PNC, Exon. &amp; no Exon.'!O321</f>
        <v>0</v>
      </c>
      <c r="H354" s="48">
        <f>'PNC, Exon. &amp; no Exon.'!R321</f>
        <v>0</v>
      </c>
      <c r="I354" s="48">
        <f>'PNC, Exon. &amp; no Exon.'!U321</f>
        <v>0</v>
      </c>
      <c r="J354" s="48">
        <f>'PNC, Exon. &amp; no Exon.'!X321</f>
        <v>0</v>
      </c>
      <c r="K354" s="48">
        <f>'PNC, Exon. &amp; no Exon.'!AA321</f>
        <v>0</v>
      </c>
      <c r="L354" s="48">
        <f>'PNC, Exon. &amp; no Exon.'!AD321</f>
        <v>0</v>
      </c>
      <c r="M354" s="48">
        <f>'PNC, Exon. &amp; no Exon.'!AG321</f>
        <v>0</v>
      </c>
      <c r="N354" s="48">
        <f>'PNC, Exon. &amp; no Exon.'!AJ321</f>
        <v>0</v>
      </c>
      <c r="O354" s="60">
        <f t="shared" si="20"/>
        <v>0.45665302084002451</v>
      </c>
    </row>
    <row r="355" spans="1:15" ht="15.95" hidden="1" customHeight="1" x14ac:dyDescent="0.2">
      <c r="A355" s="47">
        <v>20</v>
      </c>
      <c r="B355" s="52" t="s">
        <v>93</v>
      </c>
      <c r="C355" s="106">
        <f t="shared" si="19"/>
        <v>37171300.859999999</v>
      </c>
      <c r="D355" s="48">
        <f>'PNC, Exon. &amp; no Exon.'!F322</f>
        <v>286482.76</v>
      </c>
      <c r="E355" s="48">
        <f>'PNC, Exon. &amp; no Exon.'!I322</f>
        <v>0</v>
      </c>
      <c r="F355" s="48">
        <f>'PNC, Exon. &amp; no Exon.'!L322</f>
        <v>31957426</v>
      </c>
      <c r="G355" s="48">
        <f>'PNC, Exon. &amp; no Exon.'!O322</f>
        <v>0</v>
      </c>
      <c r="H355" s="48">
        <f>'PNC, Exon. &amp; no Exon.'!R322</f>
        <v>0</v>
      </c>
      <c r="I355" s="48">
        <f>'PNC, Exon. &amp; no Exon.'!U322</f>
        <v>0</v>
      </c>
      <c r="J355" s="48">
        <f>'PNC, Exon. &amp; no Exon.'!X322</f>
        <v>0</v>
      </c>
      <c r="K355" s="48">
        <f>'PNC, Exon. &amp; no Exon.'!AA322</f>
        <v>4927392.0999999996</v>
      </c>
      <c r="L355" s="48">
        <f>'PNC, Exon. &amp; no Exon.'!AD322</f>
        <v>0</v>
      </c>
      <c r="M355" s="48">
        <f>'PNC, Exon. &amp; no Exon.'!AG322</f>
        <v>0</v>
      </c>
      <c r="N355" s="48">
        <f>'PNC, Exon. &amp; no Exon.'!AJ322</f>
        <v>0</v>
      </c>
      <c r="O355" s="60">
        <f t="shared" si="20"/>
        <v>0.74060896827677358</v>
      </c>
    </row>
    <row r="356" spans="1:15" ht="15.95" hidden="1" customHeight="1" x14ac:dyDescent="0.2">
      <c r="A356" s="47">
        <v>21</v>
      </c>
      <c r="B356" s="52" t="s">
        <v>102</v>
      </c>
      <c r="C356" s="104">
        <f t="shared" si="19"/>
        <v>44818384.539999999</v>
      </c>
      <c r="D356" s="48">
        <f>'PNC, Exon. &amp; no Exon.'!F323</f>
        <v>3810848.95</v>
      </c>
      <c r="E356" s="48">
        <f>'PNC, Exon. &amp; no Exon.'!I323</f>
        <v>37208.69</v>
      </c>
      <c r="F356" s="48">
        <f>'PNC, Exon. &amp; no Exon.'!L323</f>
        <v>0</v>
      </c>
      <c r="G356" s="48">
        <f>'PNC, Exon. &amp; no Exon.'!O323</f>
        <v>2125</v>
      </c>
      <c r="H356" s="48">
        <f>'PNC, Exon. &amp; no Exon.'!R323</f>
        <v>1793890.19</v>
      </c>
      <c r="I356" s="48">
        <f>'PNC, Exon. &amp; no Exon.'!U323</f>
        <v>10517.24</v>
      </c>
      <c r="J356" s="48">
        <f>'PNC, Exon. &amp; no Exon.'!X323</f>
        <v>27359.02</v>
      </c>
      <c r="K356" s="48">
        <f>'PNC, Exon. &amp; no Exon.'!AA323</f>
        <v>24369695.440000001</v>
      </c>
      <c r="L356" s="48">
        <f>'PNC, Exon. &amp; no Exon.'!AD323</f>
        <v>0</v>
      </c>
      <c r="M356" s="48">
        <f>'PNC, Exon. &amp; no Exon.'!AG323</f>
        <v>13882405.539999999</v>
      </c>
      <c r="N356" s="48">
        <f>'PNC, Exon. &amp; no Exon.'!AJ323</f>
        <v>884334.47</v>
      </c>
      <c r="O356" s="60">
        <f t="shared" si="20"/>
        <v>0.8929711031372578</v>
      </c>
    </row>
    <row r="357" spans="1:15" ht="15.95" hidden="1" customHeight="1" x14ac:dyDescent="0.2">
      <c r="A357" s="47">
        <v>22</v>
      </c>
      <c r="B357" s="51" t="s">
        <v>116</v>
      </c>
      <c r="C357" s="106">
        <f>SUM(D357:N357)</f>
        <v>58427111.829999998</v>
      </c>
      <c r="D357" s="48">
        <f>'PNC, Exon. &amp; no Exon.'!F324</f>
        <v>10838.34</v>
      </c>
      <c r="E357" s="48">
        <f>'PNC, Exon. &amp; no Exon.'!I324</f>
        <v>135466.9</v>
      </c>
      <c r="F357" s="48">
        <f>'PNC, Exon. &amp; no Exon.'!L324</f>
        <v>1320467.08</v>
      </c>
      <c r="G357" s="48">
        <f>'PNC, Exon. &amp; no Exon.'!O324</f>
        <v>16110.91</v>
      </c>
      <c r="H357" s="48">
        <f>'PNC, Exon. &amp; no Exon.'!R324</f>
        <v>709229.61</v>
      </c>
      <c r="I357" s="48">
        <f>'PNC, Exon. &amp; no Exon.'!U324</f>
        <v>140569.9</v>
      </c>
      <c r="J357" s="48">
        <f>'PNC, Exon. &amp; no Exon.'!X324</f>
        <v>41013.839999999997</v>
      </c>
      <c r="K357" s="48">
        <f>'PNC, Exon. &amp; no Exon.'!AA324</f>
        <v>55851957.380000003</v>
      </c>
      <c r="L357" s="48">
        <f>'PNC, Exon. &amp; no Exon.'!AD324</f>
        <v>0</v>
      </c>
      <c r="M357" s="48">
        <f>'PNC, Exon. &amp; no Exon.'!AG324</f>
        <v>14250</v>
      </c>
      <c r="N357" s="48">
        <f>'PNC, Exon. &amp; no Exon.'!AJ324</f>
        <v>187207.87</v>
      </c>
      <c r="O357" s="60">
        <f t="shared" si="20"/>
        <v>1.1641143035263677</v>
      </c>
    </row>
    <row r="358" spans="1:15" ht="15.95" hidden="1" customHeight="1" x14ac:dyDescent="0.2">
      <c r="A358" s="47">
        <v>23</v>
      </c>
      <c r="B358" s="52" t="s">
        <v>107</v>
      </c>
      <c r="C358" s="106">
        <f t="shared" si="19"/>
        <v>0</v>
      </c>
      <c r="D358" s="48">
        <f>'PNC, Exon. &amp; no Exon.'!F325</f>
        <v>0</v>
      </c>
      <c r="E358" s="48">
        <f>'PNC, Exon. &amp; no Exon.'!I325</f>
        <v>0</v>
      </c>
      <c r="F358" s="48">
        <f>'PNC, Exon. &amp; no Exon.'!L325</f>
        <v>0</v>
      </c>
      <c r="G358" s="48">
        <f>'PNC, Exon. &amp; no Exon.'!O325</f>
        <v>0</v>
      </c>
      <c r="H358" s="48">
        <f>'PNC, Exon. &amp; no Exon.'!R325</f>
        <v>0</v>
      </c>
      <c r="I358" s="48">
        <f>'PNC, Exon. &amp; no Exon.'!U325</f>
        <v>0</v>
      </c>
      <c r="J358" s="48">
        <f>'PNC, Exon. &amp; no Exon.'!X325</f>
        <v>0</v>
      </c>
      <c r="K358" s="48">
        <f>'PNC, Exon. &amp; no Exon.'!AA325</f>
        <v>0</v>
      </c>
      <c r="L358" s="48">
        <f>'PNC, Exon. &amp; no Exon.'!AD325</f>
        <v>0</v>
      </c>
      <c r="M358" s="48">
        <f>'PNC, Exon. &amp; no Exon.'!AG325</f>
        <v>0</v>
      </c>
      <c r="N358" s="48">
        <f>'PNC, Exon. &amp; no Exon.'!AJ325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5776554.7199999997</v>
      </c>
      <c r="D359" s="48">
        <f>'PNC, Exon. &amp; no Exon.'!F326</f>
        <v>0</v>
      </c>
      <c r="E359" s="48">
        <f>'PNC, Exon. &amp; no Exon.'!I326</f>
        <v>0</v>
      </c>
      <c r="F359" s="48">
        <f>'PNC, Exon. &amp; no Exon.'!L326</f>
        <v>0</v>
      </c>
      <c r="G359" s="48">
        <f>'PNC, Exon. &amp; no Exon.'!O326</f>
        <v>0</v>
      </c>
      <c r="H359" s="48">
        <f>'PNC, Exon. &amp; no Exon.'!R326</f>
        <v>0</v>
      </c>
      <c r="I359" s="48">
        <f>'PNC, Exon. &amp; no Exon.'!U326</f>
        <v>0</v>
      </c>
      <c r="J359" s="48">
        <f>'PNC, Exon. &amp; no Exon.'!X326</f>
        <v>0</v>
      </c>
      <c r="K359" s="48">
        <f>'PNC, Exon. &amp; no Exon.'!AA326</f>
        <v>5776554.7199999997</v>
      </c>
      <c r="L359" s="48">
        <f>'PNC, Exon. &amp; no Exon.'!AD326</f>
        <v>0</v>
      </c>
      <c r="M359" s="48">
        <f>'PNC, Exon. &amp; no Exon.'!AG326</f>
        <v>0</v>
      </c>
      <c r="N359" s="48">
        <f>'PNC, Exon. &amp; no Exon.'!AJ326</f>
        <v>0</v>
      </c>
      <c r="O359" s="60">
        <f t="shared" si="20"/>
        <v>0.11509331479914009</v>
      </c>
    </row>
    <row r="360" spans="1:15" ht="15.95" hidden="1" customHeight="1" x14ac:dyDescent="0.2">
      <c r="A360" s="47">
        <v>25</v>
      </c>
      <c r="B360" s="52" t="s">
        <v>105</v>
      </c>
      <c r="C360" s="106">
        <f t="shared" si="19"/>
        <v>0</v>
      </c>
      <c r="D360" s="48">
        <f>'PNC, Exon. &amp; no Exon.'!F327</f>
        <v>0</v>
      </c>
      <c r="E360" s="48">
        <f>'PNC, Exon. &amp; no Exon.'!I327</f>
        <v>0</v>
      </c>
      <c r="F360" s="48">
        <f>'PNC, Exon. &amp; no Exon.'!L327</f>
        <v>0</v>
      </c>
      <c r="G360" s="48">
        <f>'PNC, Exon. &amp; no Exon.'!O327</f>
        <v>0</v>
      </c>
      <c r="H360" s="48">
        <f>'PNC, Exon. &amp; no Exon.'!R327</f>
        <v>0</v>
      </c>
      <c r="I360" s="48">
        <f>'PNC, Exon. &amp; no Exon.'!U327</f>
        <v>0</v>
      </c>
      <c r="J360" s="48">
        <f>'PNC, Exon. &amp; no Exon.'!X327</f>
        <v>0</v>
      </c>
      <c r="K360" s="48">
        <f>'PNC, Exon. &amp; no Exon.'!AA327</f>
        <v>0</v>
      </c>
      <c r="L360" s="48">
        <f>'PNC, Exon. &amp; no Exon.'!AD327</f>
        <v>0</v>
      </c>
      <c r="M360" s="48">
        <f>'PNC, Exon. &amp; no Exon.'!AG327</f>
        <v>0</v>
      </c>
      <c r="N360" s="48">
        <f>'PNC, Exon. &amp; no Exon.'!AJ327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115</v>
      </c>
      <c r="C361" s="106">
        <f t="shared" si="19"/>
        <v>41131004.039999999</v>
      </c>
      <c r="D361" s="48">
        <f>'PNC, Exon. &amp; no Exon.'!F328</f>
        <v>73235.27</v>
      </c>
      <c r="E361" s="48">
        <f>'PNC, Exon. &amp; no Exon.'!I328</f>
        <v>946254.78</v>
      </c>
      <c r="F361" s="48">
        <f>'PNC, Exon. &amp; no Exon.'!L328</f>
        <v>0</v>
      </c>
      <c r="G361" s="48">
        <f>'PNC, Exon. &amp; no Exon.'!O328</f>
        <v>272667.11</v>
      </c>
      <c r="H361" s="48">
        <f>'PNC, Exon. &amp; no Exon.'!R328</f>
        <v>14606916.1</v>
      </c>
      <c r="I361" s="48">
        <f>'PNC, Exon. &amp; no Exon.'!U328</f>
        <v>91723.91</v>
      </c>
      <c r="J361" s="48">
        <f>'PNC, Exon. &amp; no Exon.'!X328</f>
        <v>286888.99</v>
      </c>
      <c r="K361" s="48">
        <f>'PNC, Exon. &amp; no Exon.'!AA328</f>
        <v>22485040.039999999</v>
      </c>
      <c r="L361" s="48">
        <f>'PNC, Exon. &amp; no Exon.'!AD328</f>
        <v>0</v>
      </c>
      <c r="M361" s="48">
        <f>'PNC, Exon. &amp; no Exon.'!AG328</f>
        <v>421683.9</v>
      </c>
      <c r="N361" s="48">
        <f>'PNC, Exon. &amp; no Exon.'!AJ328</f>
        <v>1946593.94</v>
      </c>
      <c r="O361" s="60">
        <f t="shared" si="20"/>
        <v>0.8195029434396881</v>
      </c>
    </row>
    <row r="362" spans="1:15" ht="15.95" hidden="1" customHeight="1" x14ac:dyDescent="0.2">
      <c r="A362" s="47">
        <v>27</v>
      </c>
      <c r="B362" s="52" t="s">
        <v>117</v>
      </c>
      <c r="C362" s="106">
        <f t="shared" si="19"/>
        <v>705492333.6500001</v>
      </c>
      <c r="D362" s="48">
        <f>'PNC, Exon. &amp; no Exon.'!F329</f>
        <v>3529271.4</v>
      </c>
      <c r="E362" s="48">
        <f>'PNC, Exon. &amp; no Exon.'!I329</f>
        <v>18119044.080000002</v>
      </c>
      <c r="F362" s="48">
        <f>'PNC, Exon. &amp; no Exon.'!L329</f>
        <v>679528295.72000003</v>
      </c>
      <c r="G362" s="48">
        <f>'PNC, Exon. &amp; no Exon.'!O329</f>
        <v>4315722.45</v>
      </c>
      <c r="H362" s="48">
        <f>'PNC, Exon. &amp; no Exon.'!R329</f>
        <v>0</v>
      </c>
      <c r="I362" s="48">
        <f>'PNC, Exon. &amp; no Exon.'!U329</f>
        <v>0</v>
      </c>
      <c r="J362" s="48">
        <f>'PNC, Exon. &amp; no Exon.'!X329</f>
        <v>0</v>
      </c>
      <c r="K362" s="48">
        <f>'PNC, Exon. &amp; no Exon.'!AA329</f>
        <v>0</v>
      </c>
      <c r="L362" s="48">
        <f>'PNC, Exon. &amp; no Exon.'!AD329</f>
        <v>0</v>
      </c>
      <c r="M362" s="48">
        <f>'PNC, Exon. &amp; no Exon.'!AG329</f>
        <v>0</v>
      </c>
      <c r="N362" s="48">
        <f>'PNC, Exon. &amp; no Exon.'!AJ329</f>
        <v>0</v>
      </c>
      <c r="O362" s="60">
        <f t="shared" si="20"/>
        <v>14.056380521079776</v>
      </c>
    </row>
    <row r="363" spans="1:15" ht="15.95" hidden="1" customHeight="1" x14ac:dyDescent="0.2">
      <c r="A363" s="47">
        <v>28</v>
      </c>
      <c r="B363" s="52" t="s">
        <v>120</v>
      </c>
      <c r="C363" s="106">
        <f t="shared" si="19"/>
        <v>15374927.259999998</v>
      </c>
      <c r="D363" s="48">
        <f>'PNC, Exon. &amp; no Exon.'!F330</f>
        <v>3338.8</v>
      </c>
      <c r="E363" s="48">
        <f>'PNC, Exon. &amp; no Exon.'!I330</f>
        <v>62152.06</v>
      </c>
      <c r="F363" s="48">
        <f>'PNC, Exon. &amp; no Exon.'!L330</f>
        <v>7938.45</v>
      </c>
      <c r="G363" s="48">
        <f>'PNC, Exon. &amp; no Exon.'!O330</f>
        <v>10776</v>
      </c>
      <c r="H363" s="48">
        <f>'PNC, Exon. &amp; no Exon.'!R330</f>
        <v>1176936.29</v>
      </c>
      <c r="I363" s="48">
        <f>'PNC, Exon. &amp; no Exon.'!U330</f>
        <v>16066.99</v>
      </c>
      <c r="J363" s="48">
        <f>'PNC, Exon. &amp; no Exon.'!X330</f>
        <v>109360.25</v>
      </c>
      <c r="K363" s="48">
        <f>'PNC, Exon. &amp; no Exon.'!AA330</f>
        <v>13239954.209999999</v>
      </c>
      <c r="L363" s="48">
        <f>'PNC, Exon. &amp; no Exon.'!AD330</f>
        <v>0</v>
      </c>
      <c r="M363" s="48">
        <f>'PNC, Exon. &amp; no Exon.'!AG330</f>
        <v>200797.28</v>
      </c>
      <c r="N363" s="48">
        <f>'PNC, Exon. &amp; no Exon.'!AJ330</f>
        <v>547606.93000000005</v>
      </c>
      <c r="O363" s="60">
        <f t="shared" si="20"/>
        <v>0.3063333472843931</v>
      </c>
    </row>
    <row r="364" spans="1:15" ht="15.95" hidden="1" customHeight="1" x14ac:dyDescent="0.2">
      <c r="A364" s="47">
        <v>29</v>
      </c>
      <c r="B364" s="52" t="s">
        <v>166</v>
      </c>
      <c r="C364" s="106">
        <f>SUM(D364:N364)</f>
        <v>10000853.300000001</v>
      </c>
      <c r="D364" s="48">
        <f>'PNC, Exon. &amp; no Exon.'!F331</f>
        <v>0</v>
      </c>
      <c r="E364" s="48">
        <f>'PNC, Exon. &amp; no Exon.'!I331</f>
        <v>383420.67</v>
      </c>
      <c r="F364" s="48">
        <f>'PNC, Exon. &amp; no Exon.'!L331</f>
        <v>0</v>
      </c>
      <c r="G364" s="48">
        <f>'PNC, Exon. &amp; no Exon.'!O331</f>
        <v>20620.689999999999</v>
      </c>
      <c r="H364" s="48">
        <f>'PNC, Exon. &amp; no Exon.'!R331</f>
        <v>521779.34</v>
      </c>
      <c r="I364" s="48">
        <f>'PNC, Exon. &amp; no Exon.'!U331</f>
        <v>0</v>
      </c>
      <c r="J364" s="48">
        <f>'PNC, Exon. &amp; no Exon.'!X331</f>
        <v>19003.34</v>
      </c>
      <c r="K364" s="48">
        <f>'PNC, Exon. &amp; no Exon.'!AA331</f>
        <v>3429370.46</v>
      </c>
      <c r="L364" s="48">
        <f>'PNC, Exon. &amp; no Exon.'!AD331</f>
        <v>0</v>
      </c>
      <c r="M364" s="48">
        <f>'PNC, Exon. &amp; no Exon.'!AG331</f>
        <v>5249824.6399999997</v>
      </c>
      <c r="N364" s="48">
        <f>'PNC, Exon. &amp; no Exon.'!AJ331</f>
        <v>376834.16</v>
      </c>
      <c r="O364" s="60">
        <f t="shared" si="20"/>
        <v>0.199259145443864</v>
      </c>
    </row>
    <row r="365" spans="1:15" ht="15.95" hidden="1" customHeight="1" x14ac:dyDescent="0.2">
      <c r="A365" s="47">
        <v>30</v>
      </c>
      <c r="B365" s="52" t="s">
        <v>103</v>
      </c>
      <c r="C365" s="106">
        <f>SUM(D365:N365)</f>
        <v>0</v>
      </c>
      <c r="D365" s="48">
        <f>'PNC, Exon. &amp; no Exon.'!F332</f>
        <v>0</v>
      </c>
      <c r="E365" s="48">
        <f>'PNC, Exon. &amp; no Exon.'!I332</f>
        <v>0</v>
      </c>
      <c r="F365" s="48">
        <f>'PNC, Exon. &amp; no Exon.'!L332</f>
        <v>0</v>
      </c>
      <c r="G365" s="48">
        <f>'PNC, Exon. &amp; no Exon.'!O332</f>
        <v>0</v>
      </c>
      <c r="H365" s="48">
        <f>'PNC, Exon. &amp; no Exon.'!R332</f>
        <v>0</v>
      </c>
      <c r="I365" s="48">
        <f>'PNC, Exon. &amp; no Exon.'!U332</f>
        <v>0</v>
      </c>
      <c r="J365" s="48">
        <f>'PNC, Exon. &amp; no Exon.'!X332</f>
        <v>0</v>
      </c>
      <c r="K365" s="48">
        <f>'PNC, Exon. &amp; no Exon.'!AA332</f>
        <v>0</v>
      </c>
      <c r="L365" s="48">
        <f>'PNC, Exon. &amp; no Exon.'!AD332</f>
        <v>0</v>
      </c>
      <c r="M365" s="48">
        <f>'PNC, Exon. &amp; no Exon.'!AG332</f>
        <v>0</v>
      </c>
      <c r="N365" s="48">
        <f>'PNC, Exon. &amp; no Exon.'!AJ332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110</v>
      </c>
      <c r="C366" s="106">
        <f>SUM(D366:N366)</f>
        <v>29274094.379999999</v>
      </c>
      <c r="D366" s="48">
        <f>'PNC, Exon. &amp; no Exon.'!F333</f>
        <v>0</v>
      </c>
      <c r="E366" s="48">
        <f>'PNC, Exon. &amp; no Exon.'!I333</f>
        <v>0</v>
      </c>
      <c r="F366" s="48">
        <f>'PNC, Exon. &amp; no Exon.'!L333</f>
        <v>29274094.379999999</v>
      </c>
      <c r="G366" s="48">
        <f>'PNC, Exon. &amp; no Exon.'!O333</f>
        <v>0</v>
      </c>
      <c r="H366" s="48">
        <f>'PNC, Exon. &amp; no Exon.'!R333</f>
        <v>0</v>
      </c>
      <c r="I366" s="48">
        <f>'PNC, Exon. &amp; no Exon.'!U333</f>
        <v>0</v>
      </c>
      <c r="J366" s="48">
        <f>'PNC, Exon. &amp; no Exon.'!X333</f>
        <v>0</v>
      </c>
      <c r="K366" s="48">
        <f>'PNC, Exon. &amp; no Exon.'!AA333</f>
        <v>0</v>
      </c>
      <c r="L366" s="48">
        <f>'PNC, Exon. &amp; no Exon.'!AD333</f>
        <v>0</v>
      </c>
      <c r="M366" s="48">
        <f>'PNC, Exon. &amp; no Exon.'!AG333</f>
        <v>0</v>
      </c>
      <c r="N366" s="48">
        <f>'PNC, Exon. &amp; no Exon.'!AJ333</f>
        <v>0</v>
      </c>
      <c r="O366" s="60">
        <f t="shared" si="20"/>
        <v>0.58326333311996703</v>
      </c>
    </row>
    <row r="367" spans="1:15" ht="15.95" hidden="1" customHeight="1" x14ac:dyDescent="0.2">
      <c r="A367" s="47">
        <v>32</v>
      </c>
      <c r="B367" s="52" t="s">
        <v>118</v>
      </c>
      <c r="C367" s="106">
        <f t="shared" ref="C367:C372" si="21">SUM(D367:N367)</f>
        <v>978522.19</v>
      </c>
      <c r="D367" s="48">
        <f>'PNC, Exon. &amp; no Exon.'!F334</f>
        <v>0</v>
      </c>
      <c r="E367" s="48">
        <f>'PNC, Exon. &amp; no Exon.'!I334</f>
        <v>0</v>
      </c>
      <c r="F367" s="48">
        <f>'PNC, Exon. &amp; no Exon.'!L334</f>
        <v>0</v>
      </c>
      <c r="G367" s="48">
        <f>'PNC, Exon. &amp; no Exon.'!O334</f>
        <v>11771.55</v>
      </c>
      <c r="H367" s="48">
        <f>'PNC, Exon. &amp; no Exon.'!R334</f>
        <v>299322.34000000003</v>
      </c>
      <c r="I367" s="48">
        <f>'PNC, Exon. &amp; no Exon.'!U334</f>
        <v>0</v>
      </c>
      <c r="J367" s="48">
        <f>'PNC, Exon. &amp; no Exon.'!X334</f>
        <v>0</v>
      </c>
      <c r="K367" s="48">
        <f>'PNC, Exon. &amp; no Exon.'!AA334</f>
        <v>316196.05</v>
      </c>
      <c r="L367" s="48">
        <f>'PNC, Exon. &amp; no Exon.'!AD334</f>
        <v>0</v>
      </c>
      <c r="M367" s="48">
        <f>'PNC, Exon. &amp; no Exon.'!AG334</f>
        <v>162532.76</v>
      </c>
      <c r="N367" s="48">
        <f>'PNC, Exon. &amp; no Exon.'!AJ334</f>
        <v>188699.49</v>
      </c>
      <c r="O367" s="60">
        <f t="shared" si="20"/>
        <v>1.9496285919648308E-2</v>
      </c>
    </row>
    <row r="368" spans="1:15" ht="15.95" hidden="1" customHeight="1" x14ac:dyDescent="0.2">
      <c r="A368" s="47">
        <v>33</v>
      </c>
      <c r="B368" s="52" t="s">
        <v>119</v>
      </c>
      <c r="C368" s="106">
        <f t="shared" si="21"/>
        <v>11576898.129999997</v>
      </c>
      <c r="D368" s="48">
        <f>'PNC, Exon. &amp; no Exon.'!F335</f>
        <v>321.55</v>
      </c>
      <c r="E368" s="48">
        <f>'PNC, Exon. &amp; no Exon.'!I335</f>
        <v>8307601.1600000001</v>
      </c>
      <c r="F368" s="48">
        <f>'PNC, Exon. &amp; no Exon.'!L335</f>
        <v>0</v>
      </c>
      <c r="G368" s="48">
        <f>'PNC, Exon. &amp; no Exon.'!O335</f>
        <v>0</v>
      </c>
      <c r="H368" s="48">
        <f>'PNC, Exon. &amp; no Exon.'!R335</f>
        <v>2626497.67</v>
      </c>
      <c r="I368" s="48">
        <f>'PNC, Exon. &amp; no Exon.'!U335</f>
        <v>0</v>
      </c>
      <c r="J368" s="48">
        <f>'PNC, Exon. &amp; no Exon.'!X335</f>
        <v>376226.69</v>
      </c>
      <c r="K368" s="48">
        <f>'PNC, Exon. &amp; no Exon.'!AA335</f>
        <v>0</v>
      </c>
      <c r="L368" s="48">
        <f>'PNC, Exon. &amp; no Exon.'!AD335</f>
        <v>0</v>
      </c>
      <c r="M368" s="48">
        <f>'PNC, Exon. &amp; no Exon.'!AG335</f>
        <v>59311.54</v>
      </c>
      <c r="N368" s="48">
        <f>'PNC, Exon. &amp; no Exon.'!AJ335</f>
        <v>206939.51999999999</v>
      </c>
      <c r="O368" s="60">
        <f t="shared" si="20"/>
        <v>0.23066060055840099</v>
      </c>
    </row>
    <row r="369" spans="1:15" ht="15.95" hidden="1" customHeight="1" x14ac:dyDescent="0.2">
      <c r="A369" s="47">
        <v>34</v>
      </c>
      <c r="B369" s="52" t="s">
        <v>121</v>
      </c>
      <c r="C369" s="106">
        <f t="shared" si="21"/>
        <v>0</v>
      </c>
      <c r="D369" s="48">
        <f>'PNC, Exon. &amp; no Exon.'!F336</f>
        <v>0</v>
      </c>
      <c r="E369" s="48">
        <f>'PNC, Exon. &amp; no Exon.'!I336</f>
        <v>0</v>
      </c>
      <c r="F369" s="48">
        <f>'PNC, Exon. &amp; no Exon.'!L336</f>
        <v>0</v>
      </c>
      <c r="G369" s="48">
        <f>'PNC, Exon. &amp; no Exon.'!O336</f>
        <v>0</v>
      </c>
      <c r="H369" s="48">
        <f>'PNC, Exon. &amp; no Exon.'!R336</f>
        <v>0</v>
      </c>
      <c r="I369" s="48">
        <f>'PNC, Exon. &amp; no Exon.'!U336</f>
        <v>0</v>
      </c>
      <c r="J369" s="48">
        <f>'PNC, Exon. &amp; no Exon.'!X336</f>
        <v>0</v>
      </c>
      <c r="K369" s="48">
        <f>'PNC, Exon. &amp; no Exon.'!AA336</f>
        <v>0</v>
      </c>
      <c r="L369" s="48">
        <f>'PNC, Exon. &amp; no Exon.'!AD336</f>
        <v>0</v>
      </c>
      <c r="M369" s="48">
        <f>'PNC, Exon. &amp; no Exon.'!AG336</f>
        <v>0</v>
      </c>
      <c r="N369" s="48">
        <f>'PNC, Exon. &amp; no Exon.'!AJ336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88</v>
      </c>
      <c r="C370" s="106">
        <f t="shared" si="21"/>
        <v>0</v>
      </c>
      <c r="D370" s="48">
        <f>'PNC, Exon. &amp; no Exon.'!F337</f>
        <v>0</v>
      </c>
      <c r="E370" s="48">
        <f>'PNC, Exon. &amp; no Exon.'!I337</f>
        <v>0</v>
      </c>
      <c r="F370" s="48">
        <f>'PNC, Exon. &amp; no Exon.'!L337</f>
        <v>0</v>
      </c>
      <c r="G370" s="48">
        <f>'PNC, Exon. &amp; no Exon.'!O337</f>
        <v>0</v>
      </c>
      <c r="H370" s="48">
        <f>'PNC, Exon. &amp; no Exon.'!R337</f>
        <v>0</v>
      </c>
      <c r="I370" s="48">
        <f>'PNC, Exon. &amp; no Exon.'!U337</f>
        <v>0</v>
      </c>
      <c r="J370" s="48">
        <f>'PNC, Exon. &amp; no Exon.'!X337</f>
        <v>0</v>
      </c>
      <c r="K370" s="48">
        <f>'PNC, Exon. &amp; no Exon.'!AA337</f>
        <v>0</v>
      </c>
      <c r="L370" s="48">
        <f>'PNC, Exon. &amp; no Exon.'!AD337</f>
        <v>0</v>
      </c>
      <c r="M370" s="48">
        <f>'PNC, Exon. &amp; no Exon.'!AG337</f>
        <v>0</v>
      </c>
      <c r="N370" s="48">
        <f>'PNC, Exon. &amp; no Exon.'!AJ337</f>
        <v>0</v>
      </c>
      <c r="O370" s="60">
        <f t="shared" si="20"/>
        <v>0</v>
      </c>
    </row>
    <row r="371" spans="1:15" ht="15.95" hidden="1" customHeight="1" x14ac:dyDescent="0.2">
      <c r="A371" s="47">
        <v>36</v>
      </c>
      <c r="B371" s="52" t="s">
        <v>106</v>
      </c>
      <c r="C371" s="106">
        <f t="shared" si="21"/>
        <v>0</v>
      </c>
      <c r="D371" s="48">
        <f>'PNC, Exon. &amp; no Exon.'!F338</f>
        <v>0</v>
      </c>
      <c r="E371" s="48">
        <f>'PNC, Exon. &amp; no Exon.'!I338</f>
        <v>0</v>
      </c>
      <c r="F371" s="48">
        <f>'PNC, Exon. &amp; no Exon.'!L338</f>
        <v>0</v>
      </c>
      <c r="G371" s="48">
        <f>'PNC, Exon. &amp; no Exon.'!O338</f>
        <v>0</v>
      </c>
      <c r="H371" s="48">
        <f>'PNC, Exon. &amp; no Exon.'!R338</f>
        <v>0</v>
      </c>
      <c r="I371" s="48">
        <f>'PNC, Exon. &amp; no Exon.'!U338</f>
        <v>0</v>
      </c>
      <c r="J371" s="48">
        <f>'PNC, Exon. &amp; no Exon.'!X338</f>
        <v>0</v>
      </c>
      <c r="K371" s="48">
        <f>'PNC, Exon. &amp; no Exon.'!AA338</f>
        <v>0</v>
      </c>
      <c r="L371" s="48">
        <f>'PNC, Exon. &amp; no Exon.'!AD338</f>
        <v>0</v>
      </c>
      <c r="M371" s="48">
        <f>'PNC, Exon. &amp; no Exon.'!AG338</f>
        <v>0</v>
      </c>
      <c r="N371" s="48">
        <f>'PNC, Exon. &amp; no Exon.'!AJ338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104</v>
      </c>
      <c r="C372" s="106">
        <f t="shared" si="21"/>
        <v>38642888.539999999</v>
      </c>
      <c r="D372" s="48">
        <f>'PNC, Exon. &amp; no Exon.'!F339</f>
        <v>0</v>
      </c>
      <c r="E372" s="48">
        <f>'PNC, Exon. &amp; no Exon.'!I339</f>
        <v>2849374.93</v>
      </c>
      <c r="F372" s="48">
        <f>'PNC, Exon. &amp; no Exon.'!L339</f>
        <v>0</v>
      </c>
      <c r="G372" s="48">
        <f>'PNC, Exon. &amp; no Exon.'!O339</f>
        <v>0</v>
      </c>
      <c r="H372" s="48">
        <f>'PNC, Exon. &amp; no Exon.'!R339</f>
        <v>0</v>
      </c>
      <c r="I372" s="48">
        <f>'PNC, Exon. &amp; no Exon.'!U339</f>
        <v>0</v>
      </c>
      <c r="J372" s="48">
        <f>'PNC, Exon. &amp; no Exon.'!X339</f>
        <v>0</v>
      </c>
      <c r="K372" s="48">
        <f>'PNC, Exon. &amp; no Exon.'!AA339</f>
        <v>0</v>
      </c>
      <c r="L372" s="48">
        <f>'PNC, Exon. &amp; no Exon.'!AD339</f>
        <v>34302337.170000002</v>
      </c>
      <c r="M372" s="48">
        <f>'PNC, Exon. &amp; no Exon.'!AG339</f>
        <v>0</v>
      </c>
      <c r="N372" s="48">
        <f>'PNC, Exon. &amp; no Exon.'!AJ339</f>
        <v>1491176.44</v>
      </c>
      <c r="O372" s="60">
        <f t="shared" si="20"/>
        <v>0.76992919673793081</v>
      </c>
    </row>
    <row r="373" spans="1:15" ht="15.95" hidden="1" customHeight="1" x14ac:dyDescent="0.2">
      <c r="A373" s="47">
        <v>38</v>
      </c>
      <c r="B373" s="52" t="s">
        <v>111</v>
      </c>
      <c r="C373" s="106">
        <f>SUM(D373:N373)</f>
        <v>20291874.030000001</v>
      </c>
      <c r="D373" s="48">
        <f>'PNC, Exon. &amp; no Exon.'!F340</f>
        <v>0</v>
      </c>
      <c r="E373" s="48">
        <f>'PNC, Exon. &amp; no Exon.'!I340</f>
        <v>20291874.030000001</v>
      </c>
      <c r="F373" s="48">
        <f>'PNC, Exon. &amp; no Exon.'!L340</f>
        <v>0</v>
      </c>
      <c r="G373" s="48">
        <f>'PNC, Exon. &amp; no Exon.'!O340</f>
        <v>0</v>
      </c>
      <c r="H373" s="48">
        <f>'PNC, Exon. &amp; no Exon.'!R340</f>
        <v>0</v>
      </c>
      <c r="I373" s="48">
        <f>'PNC, Exon. &amp; no Exon.'!U340</f>
        <v>0</v>
      </c>
      <c r="J373" s="48">
        <f>'PNC, Exon. &amp; no Exon.'!X340</f>
        <v>0</v>
      </c>
      <c r="K373" s="48">
        <f>'PNC, Exon. &amp; no Exon.'!AA340</f>
        <v>0</v>
      </c>
      <c r="L373" s="48">
        <f>'PNC, Exon. &amp; no Exon.'!AD340</f>
        <v>0</v>
      </c>
      <c r="M373" s="48">
        <f>'PNC, Exon. &amp; no Exon.'!AG340</f>
        <v>0</v>
      </c>
      <c r="N373" s="48">
        <f>'PNC, Exon. &amp; no Exon.'!AJ340</f>
        <v>0</v>
      </c>
      <c r="O373" s="60">
        <f t="shared" si="20"/>
        <v>0.40429964897818638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3" t="s">
        <v>42</v>
      </c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</row>
    <row r="395" spans="1:15" ht="12.75" hidden="1" customHeight="1" x14ac:dyDescent="0.2">
      <c r="A395" s="184" t="s">
        <v>56</v>
      </c>
      <c r="B395" s="184"/>
      <c r="C395" s="184"/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</row>
    <row r="396" spans="1:15" ht="12.75" hidden="1" customHeight="1" x14ac:dyDescent="0.2">
      <c r="A396" s="185" t="s">
        <v>127</v>
      </c>
      <c r="B396" s="186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</row>
    <row r="397" spans="1:15" ht="12.75" hidden="1" customHeight="1" x14ac:dyDescent="0.2">
      <c r="A397" s="184" t="s">
        <v>114</v>
      </c>
      <c r="B397" s="184"/>
      <c r="C397" s="184"/>
      <c r="D397" s="184"/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6" t="s">
        <v>32</v>
      </c>
      <c r="B399" s="80" t="s">
        <v>109</v>
      </c>
      <c r="C399" s="156" t="s">
        <v>0</v>
      </c>
      <c r="D399" s="156" t="s">
        <v>43</v>
      </c>
      <c r="E399" s="156" t="s">
        <v>13</v>
      </c>
      <c r="F399" s="156" t="s">
        <v>44</v>
      </c>
      <c r="G399" s="156" t="s">
        <v>15</v>
      </c>
      <c r="H399" s="156" t="s">
        <v>45</v>
      </c>
      <c r="I399" s="156" t="s">
        <v>113</v>
      </c>
      <c r="J399" s="156" t="s">
        <v>46</v>
      </c>
      <c r="K399" s="156" t="s">
        <v>36</v>
      </c>
      <c r="L399" s="156" t="s">
        <v>47</v>
      </c>
      <c r="M399" s="156" t="s">
        <v>48</v>
      </c>
      <c r="N399" s="156" t="s">
        <v>49</v>
      </c>
      <c r="O399" s="156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4941172401.5900002</v>
      </c>
      <c r="D400" s="87">
        <f t="shared" ref="D400:O400" si="22">SUM(D401:D438)</f>
        <v>22710487.830000002</v>
      </c>
      <c r="E400" s="87">
        <f t="shared" si="22"/>
        <v>746866338.16000009</v>
      </c>
      <c r="F400" s="87">
        <f t="shared" si="22"/>
        <v>1138067917.22</v>
      </c>
      <c r="G400" s="87">
        <f t="shared" si="22"/>
        <v>47721244.829999991</v>
      </c>
      <c r="H400" s="87">
        <f t="shared" si="22"/>
        <v>1233111604.01</v>
      </c>
      <c r="I400" s="87">
        <f t="shared" si="22"/>
        <v>25487694.469999999</v>
      </c>
      <c r="J400" s="87">
        <f t="shared" si="22"/>
        <v>60406963.199999988</v>
      </c>
      <c r="K400" s="87">
        <f t="shared" si="22"/>
        <v>1210080899.6099999</v>
      </c>
      <c r="L400" s="87">
        <f t="shared" si="22"/>
        <v>36261068.659999996</v>
      </c>
      <c r="M400" s="87">
        <f t="shared" si="22"/>
        <v>148022975.90999997</v>
      </c>
      <c r="N400" s="87">
        <f t="shared" si="22"/>
        <v>272435207.68999994</v>
      </c>
      <c r="O400" s="115">
        <f t="shared" si="22"/>
        <v>100</v>
      </c>
    </row>
    <row r="401" spans="1:15" ht="15.95" hidden="1" customHeight="1" x14ac:dyDescent="0.2">
      <c r="A401" s="47">
        <v>1</v>
      </c>
      <c r="B401" s="103" t="s">
        <v>91</v>
      </c>
      <c r="C401" s="87">
        <f t="shared" ref="C401:C437" si="23">SUM(D401:N401)</f>
        <v>1030695816.6900001</v>
      </c>
      <c r="D401" s="49">
        <f>'PNC, Exon. &amp; no Exon.'!F363</f>
        <v>5340344.63</v>
      </c>
      <c r="E401" s="49">
        <f>'PNC, Exon. &amp; no Exon.'!I363</f>
        <v>195595329.84</v>
      </c>
      <c r="F401" s="49">
        <f>'PNC, Exon. &amp; no Exon.'!L363</f>
        <v>103662308.5</v>
      </c>
      <c r="G401" s="49">
        <f>'PNC, Exon. &amp; no Exon.'!O363</f>
        <v>19856841.579999998</v>
      </c>
      <c r="H401" s="49">
        <f>'PNC, Exon. &amp; no Exon.'!R363</f>
        <v>388405473.16000003</v>
      </c>
      <c r="I401" s="49">
        <f>'PNC, Exon. &amp; no Exon.'!U363</f>
        <v>5254348.24</v>
      </c>
      <c r="J401" s="49">
        <f>'PNC, Exon. &amp; no Exon.'!X363</f>
        <v>25907939.080000002</v>
      </c>
      <c r="K401" s="49">
        <f>'PNC, Exon. &amp; no Exon.'!AA363</f>
        <v>178534462.30000001</v>
      </c>
      <c r="L401" s="49">
        <f>'PNC, Exon. &amp; no Exon.'!AD363</f>
        <v>0</v>
      </c>
      <c r="M401" s="49">
        <f>'PNC, Exon. &amp; no Exon.'!AG363</f>
        <v>13416242.060000001</v>
      </c>
      <c r="N401" s="49">
        <f>'PNC, Exon. &amp; no Exon.'!AJ363</f>
        <v>94722527.299999997</v>
      </c>
      <c r="O401" s="60">
        <f>(C401/$C$400*100)</f>
        <v>20.859337277087047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674498731.08000016</v>
      </c>
      <c r="D402" s="49">
        <f>'PNC, Exon. &amp; no Exon.'!F364</f>
        <v>3767940.2399999998</v>
      </c>
      <c r="E402" s="49">
        <f>'PNC, Exon. &amp; no Exon.'!I364</f>
        <v>130222716.56</v>
      </c>
      <c r="F402" s="49">
        <f>'PNC, Exon. &amp; no Exon.'!L364</f>
        <v>6003449.0099999998</v>
      </c>
      <c r="G402" s="49">
        <f>'PNC, Exon. &amp; no Exon.'!O364</f>
        <v>3905745.2800000003</v>
      </c>
      <c r="H402" s="49">
        <f>'PNC, Exon. &amp; no Exon.'!R364</f>
        <v>190446487.66999999</v>
      </c>
      <c r="I402" s="49">
        <f>'PNC, Exon. &amp; no Exon.'!U364</f>
        <v>3567269.18</v>
      </c>
      <c r="J402" s="49">
        <f>'PNC, Exon. &amp; no Exon.'!X364</f>
        <v>6334962.1600000001</v>
      </c>
      <c r="K402" s="49">
        <f>'PNC, Exon. &amp; no Exon.'!AA364</f>
        <v>217178564.05000001</v>
      </c>
      <c r="L402" s="49">
        <f>'PNC, Exon. &amp; no Exon.'!AD364</f>
        <v>0</v>
      </c>
      <c r="M402" s="49">
        <f>'PNC, Exon. &amp; no Exon.'!AG364</f>
        <v>78908918.450000003</v>
      </c>
      <c r="N402" s="49">
        <f>'PNC, Exon. &amp; no Exon.'!AJ364</f>
        <v>34162678.479999997</v>
      </c>
      <c r="O402" s="60">
        <f t="shared" ref="O402:O438" si="24">(C402/$C$400*100)</f>
        <v>13.650580798657336</v>
      </c>
    </row>
    <row r="403" spans="1:15" ht="15.95" hidden="1" customHeight="1" x14ac:dyDescent="0.2">
      <c r="A403" s="47">
        <v>3</v>
      </c>
      <c r="B403" s="52" t="s">
        <v>100</v>
      </c>
      <c r="C403" s="87">
        <f t="shared" si="23"/>
        <v>670773653.66999996</v>
      </c>
      <c r="D403" s="49">
        <f>'PNC, Exon. &amp; no Exon.'!F365</f>
        <v>2231973.73</v>
      </c>
      <c r="E403" s="49">
        <f>'PNC, Exon. &amp; no Exon.'!I365</f>
        <v>128815691.95</v>
      </c>
      <c r="F403" s="49">
        <f>'PNC, Exon. &amp; no Exon.'!L365</f>
        <v>27261001.16</v>
      </c>
      <c r="G403" s="49">
        <f>'PNC, Exon. &amp; no Exon.'!O365</f>
        <v>13193341.859999999</v>
      </c>
      <c r="H403" s="49">
        <f>'PNC, Exon. &amp; no Exon.'!R365</f>
        <v>268275059.47999999</v>
      </c>
      <c r="I403" s="49">
        <f>'PNC, Exon. &amp; no Exon.'!U365</f>
        <v>2380223</v>
      </c>
      <c r="J403" s="49">
        <f>'PNC, Exon. &amp; no Exon.'!X365</f>
        <v>5155252.3899999997</v>
      </c>
      <c r="K403" s="49">
        <f>'PNC, Exon. &amp; no Exon.'!AA365</f>
        <v>177773240.06</v>
      </c>
      <c r="L403" s="49">
        <f>'PNC, Exon. &amp; no Exon.'!AD365</f>
        <v>0</v>
      </c>
      <c r="M403" s="49">
        <f>'PNC, Exon. &amp; no Exon.'!AG365</f>
        <v>5971706.4499999993</v>
      </c>
      <c r="N403" s="49">
        <f>'PNC, Exon. &amp; no Exon.'!AJ365</f>
        <v>39716163.590000004</v>
      </c>
      <c r="O403" s="60">
        <f t="shared" si="24"/>
        <v>13.575192265182942</v>
      </c>
    </row>
    <row r="404" spans="1:15" ht="15.95" hidden="1" customHeight="1" x14ac:dyDescent="0.2">
      <c r="A404" s="47">
        <v>4</v>
      </c>
      <c r="B404" s="52" t="s">
        <v>97</v>
      </c>
      <c r="C404" s="87">
        <f t="shared" si="23"/>
        <v>369218481.09999996</v>
      </c>
      <c r="D404" s="49">
        <f>'PNC, Exon. &amp; no Exon.'!F366</f>
        <v>788530.25</v>
      </c>
      <c r="E404" s="49">
        <f>'PNC, Exon. &amp; no Exon.'!I366</f>
        <v>14802109.76</v>
      </c>
      <c r="F404" s="49">
        <f>'PNC, Exon. &amp; no Exon.'!L366</f>
        <v>3965339.33</v>
      </c>
      <c r="G404" s="49">
        <f>'PNC, Exon. &amp; no Exon.'!O366</f>
        <v>3863439.65</v>
      </c>
      <c r="H404" s="49">
        <f>'PNC, Exon. &amp; no Exon.'!R366</f>
        <v>164748183.72999999</v>
      </c>
      <c r="I404" s="49">
        <f>'PNC, Exon. &amp; no Exon.'!U366</f>
        <v>4151958.91</v>
      </c>
      <c r="J404" s="49">
        <f>'PNC, Exon. &amp; no Exon.'!X366</f>
        <v>13143346.470000001</v>
      </c>
      <c r="K404" s="49">
        <f>'PNC, Exon. &amp; no Exon.'!AA366</f>
        <v>111951211.36</v>
      </c>
      <c r="L404" s="49">
        <f>'PNC, Exon. &amp; no Exon.'!AD366</f>
        <v>0</v>
      </c>
      <c r="M404" s="49">
        <f>'PNC, Exon. &amp; no Exon.'!AG366</f>
        <v>9261068.8900000006</v>
      </c>
      <c r="N404" s="49">
        <f>'PNC, Exon. &amp; no Exon.'!AJ366</f>
        <v>42543292.75</v>
      </c>
      <c r="O404" s="60">
        <f t="shared" si="24"/>
        <v>7.4722849375016871</v>
      </c>
    </row>
    <row r="405" spans="1:15" ht="15.95" hidden="1" customHeight="1" x14ac:dyDescent="0.2">
      <c r="A405" s="47">
        <v>5</v>
      </c>
      <c r="B405" s="52" t="s">
        <v>92</v>
      </c>
      <c r="C405" s="87">
        <f t="shared" si="23"/>
        <v>405422553.54000002</v>
      </c>
      <c r="D405" s="49">
        <f>'PNC, Exon. &amp; no Exon.'!F367</f>
        <v>157391.07999999999</v>
      </c>
      <c r="E405" s="49">
        <f>'PNC, Exon. &amp; no Exon.'!I367</f>
        <v>17516856.010000002</v>
      </c>
      <c r="F405" s="49">
        <f>'PNC, Exon. &amp; no Exon.'!L367</f>
        <v>27796863.440000001</v>
      </c>
      <c r="G405" s="49">
        <f>'PNC, Exon. &amp; no Exon.'!O367</f>
        <v>2532757.0499999998</v>
      </c>
      <c r="H405" s="49">
        <f>'PNC, Exon. &amp; no Exon.'!R367</f>
        <v>168165811.62</v>
      </c>
      <c r="I405" s="49">
        <f>'PNC, Exon. &amp; no Exon.'!U367</f>
        <v>4515058.9400000004</v>
      </c>
      <c r="J405" s="49">
        <f>'PNC, Exon. &amp; no Exon.'!X367</f>
        <v>5330778.5299999993</v>
      </c>
      <c r="K405" s="49">
        <f>'PNC, Exon. &amp; no Exon.'!AA367</f>
        <v>134674449.94</v>
      </c>
      <c r="L405" s="49">
        <f>'PNC, Exon. &amp; no Exon.'!AD367</f>
        <v>0</v>
      </c>
      <c r="M405" s="49">
        <f>'PNC, Exon. &amp; no Exon.'!AG367</f>
        <v>5744016.8699999992</v>
      </c>
      <c r="N405" s="49">
        <f>'PNC, Exon. &amp; no Exon.'!AJ367</f>
        <v>38988570.060000002</v>
      </c>
      <c r="O405" s="60">
        <f t="shared" si="24"/>
        <v>8.2049870069204776</v>
      </c>
    </row>
    <row r="406" spans="1:15" ht="15.95" hidden="1" customHeight="1" x14ac:dyDescent="0.2">
      <c r="A406" s="47">
        <v>6</v>
      </c>
      <c r="B406" s="52" t="s">
        <v>89</v>
      </c>
      <c r="C406" s="87">
        <f t="shared" si="23"/>
        <v>0</v>
      </c>
      <c r="D406" s="49">
        <f>'PNC, Exon. &amp; no Exon.'!F368</f>
        <v>0</v>
      </c>
      <c r="E406" s="49">
        <f>'PNC, Exon. &amp; no Exon.'!I368</f>
        <v>0</v>
      </c>
      <c r="F406" s="49">
        <f>'PNC, Exon. &amp; no Exon.'!L368</f>
        <v>0</v>
      </c>
      <c r="G406" s="49">
        <f>'PNC, Exon. &amp; no Exon.'!O368</f>
        <v>0</v>
      </c>
      <c r="H406" s="49">
        <f>'PNC, Exon. &amp; no Exon.'!R368</f>
        <v>0</v>
      </c>
      <c r="I406" s="49">
        <f>'PNC, Exon. &amp; no Exon.'!U368</f>
        <v>0</v>
      </c>
      <c r="J406" s="49">
        <f>'PNC, Exon. &amp; no Exon.'!X368</f>
        <v>0</v>
      </c>
      <c r="K406" s="49">
        <f>'PNC, Exon. &amp; no Exon.'!AA368</f>
        <v>0</v>
      </c>
      <c r="L406" s="49">
        <f>'PNC, Exon. &amp; no Exon.'!AD368</f>
        <v>0</v>
      </c>
      <c r="M406" s="49">
        <f>'PNC, Exon. &amp; no Exon.'!AG368</f>
        <v>0</v>
      </c>
      <c r="N406" s="49">
        <f>'PNC, Exon. &amp; no Exon.'!AJ368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94</v>
      </c>
      <c r="C407" s="87">
        <f t="shared" si="23"/>
        <v>84411338.890000001</v>
      </c>
      <c r="D407" s="49">
        <f>'PNC, Exon. &amp; no Exon.'!F369</f>
        <v>0</v>
      </c>
      <c r="E407" s="49">
        <f>'PNC, Exon. &amp; no Exon.'!I369</f>
        <v>114786.08</v>
      </c>
      <c r="F407" s="49">
        <f>'PNC, Exon. &amp; no Exon.'!L369</f>
        <v>0</v>
      </c>
      <c r="G407" s="49">
        <f>'PNC, Exon. &amp; no Exon.'!O369</f>
        <v>21148.66</v>
      </c>
      <c r="H407" s="49">
        <f>'PNC, Exon. &amp; no Exon.'!R369</f>
        <v>6852247.2999999998</v>
      </c>
      <c r="I407" s="49">
        <f>'PNC, Exon. &amp; no Exon.'!U369</f>
        <v>629999.87</v>
      </c>
      <c r="J407" s="49">
        <f>'PNC, Exon. &amp; no Exon.'!X369</f>
        <v>34085.83</v>
      </c>
      <c r="K407" s="49">
        <f>'PNC, Exon. &amp; no Exon.'!AA369</f>
        <v>73441614.930000007</v>
      </c>
      <c r="L407" s="49">
        <f>'PNC, Exon. &amp; no Exon.'!AD369</f>
        <v>0</v>
      </c>
      <c r="M407" s="49">
        <f>'PNC, Exon. &amp; no Exon.'!AG369</f>
        <v>1055308.55</v>
      </c>
      <c r="N407" s="49">
        <f>'PNC, Exon. &amp; no Exon.'!AJ369</f>
        <v>2262147.67</v>
      </c>
      <c r="O407" s="60">
        <f t="shared" si="24"/>
        <v>1.7083261224165667</v>
      </c>
    </row>
    <row r="408" spans="1:15" ht="15.95" hidden="1" customHeight="1" x14ac:dyDescent="0.2">
      <c r="A408" s="47">
        <v>8</v>
      </c>
      <c r="B408" s="52" t="s">
        <v>90</v>
      </c>
      <c r="C408" s="87">
        <f t="shared" si="23"/>
        <v>119307074.26000001</v>
      </c>
      <c r="D408" s="49">
        <f>'PNC, Exon. &amp; no Exon.'!F370</f>
        <v>0</v>
      </c>
      <c r="E408" s="49">
        <f>'PNC, Exon. &amp; no Exon.'!I370</f>
        <v>105501563.22</v>
      </c>
      <c r="F408" s="49">
        <f>'PNC, Exon. &amp; no Exon.'!L370</f>
        <v>0</v>
      </c>
      <c r="G408" s="49">
        <f>'PNC, Exon. &amp; no Exon.'!O370</f>
        <v>881811.03</v>
      </c>
      <c r="H408" s="49">
        <f>'PNC, Exon. &amp; no Exon.'!R370</f>
        <v>10340615.42</v>
      </c>
      <c r="I408" s="49">
        <f>'PNC, Exon. &amp; no Exon.'!U370</f>
        <v>0</v>
      </c>
      <c r="J408" s="49">
        <f>'PNC, Exon. &amp; no Exon.'!X370</f>
        <v>0</v>
      </c>
      <c r="K408" s="49">
        <f>'PNC, Exon. &amp; no Exon.'!AA370</f>
        <v>0</v>
      </c>
      <c r="L408" s="49">
        <f>'PNC, Exon. &amp; no Exon.'!AD370</f>
        <v>0</v>
      </c>
      <c r="M408" s="49">
        <f>'PNC, Exon. &amp; no Exon.'!AG370</f>
        <v>0</v>
      </c>
      <c r="N408" s="49">
        <f>'PNC, Exon. &amp; no Exon.'!AJ370</f>
        <v>2583084.59</v>
      </c>
      <c r="O408" s="60">
        <f t="shared" si="24"/>
        <v>2.414549919804633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76084415.229999989</v>
      </c>
      <c r="D409" s="49">
        <f>'PNC, Exon. &amp; no Exon.'!F371</f>
        <v>0</v>
      </c>
      <c r="E409" s="49">
        <f>'PNC, Exon. &amp; no Exon.'!I371</f>
        <v>0</v>
      </c>
      <c r="F409" s="49">
        <f>'PNC, Exon. &amp; no Exon.'!L371</f>
        <v>0</v>
      </c>
      <c r="G409" s="49">
        <f>'PNC, Exon. &amp; no Exon.'!O371</f>
        <v>0</v>
      </c>
      <c r="H409" s="49">
        <f>'PNC, Exon. &amp; no Exon.'!R371</f>
        <v>130875.03</v>
      </c>
      <c r="I409" s="49">
        <f>'PNC, Exon. &amp; no Exon.'!U371</f>
        <v>43421.88</v>
      </c>
      <c r="J409" s="49">
        <f>'PNC, Exon. &amp; no Exon.'!X371</f>
        <v>2776405.34</v>
      </c>
      <c r="K409" s="49">
        <f>'PNC, Exon. &amp; no Exon.'!AA371</f>
        <v>72042574.409999996</v>
      </c>
      <c r="L409" s="49">
        <f>'PNC, Exon. &amp; no Exon.'!AD371</f>
        <v>0</v>
      </c>
      <c r="M409" s="49">
        <f>'PNC, Exon. &amp; no Exon.'!AG371</f>
        <v>991677.85</v>
      </c>
      <c r="N409" s="49">
        <f>'PNC, Exon. &amp; no Exon.'!AJ371</f>
        <v>99460.72</v>
      </c>
      <c r="O409" s="60">
        <f t="shared" si="24"/>
        <v>1.5398049095699857</v>
      </c>
    </row>
    <row r="410" spans="1:15" ht="15.95" hidden="1" customHeight="1" x14ac:dyDescent="0.2">
      <c r="A410" s="47">
        <v>10</v>
      </c>
      <c r="B410" s="52" t="s">
        <v>96</v>
      </c>
      <c r="C410" s="87">
        <f t="shared" si="23"/>
        <v>159077374.65000001</v>
      </c>
      <c r="D410" s="49">
        <f>'PNC, Exon. &amp; no Exon.'!F372</f>
        <v>2956631.64</v>
      </c>
      <c r="E410" s="49">
        <f>'PNC, Exon. &amp; no Exon.'!I372</f>
        <v>2537538.35</v>
      </c>
      <c r="F410" s="49">
        <f>'PNC, Exon. &amp; no Exon.'!L372</f>
        <v>153583204.66</v>
      </c>
      <c r="G410" s="49">
        <f>'PNC, Exon. &amp; no Exon.'!O372</f>
        <v>0</v>
      </c>
      <c r="H410" s="49">
        <f>'PNC, Exon. &amp; no Exon.'!R372</f>
        <v>0</v>
      </c>
      <c r="I410" s="49">
        <f>'PNC, Exon. &amp; no Exon.'!U372</f>
        <v>0</v>
      </c>
      <c r="J410" s="49">
        <f>'PNC, Exon. &amp; no Exon.'!X372</f>
        <v>0</v>
      </c>
      <c r="K410" s="49">
        <f>'PNC, Exon. &amp; no Exon.'!AA372</f>
        <v>0</v>
      </c>
      <c r="L410" s="49">
        <f>'PNC, Exon. &amp; no Exon.'!AD372</f>
        <v>0</v>
      </c>
      <c r="M410" s="49">
        <f>'PNC, Exon. &amp; no Exon.'!AG372</f>
        <v>0</v>
      </c>
      <c r="N410" s="49">
        <f>'PNC, Exon. &amp; no Exon.'!AJ372</f>
        <v>0</v>
      </c>
      <c r="O410" s="60">
        <f t="shared" si="24"/>
        <v>3.2194257095504524</v>
      </c>
    </row>
    <row r="411" spans="1:15" ht="15.95" hidden="1" customHeight="1" x14ac:dyDescent="0.2">
      <c r="A411" s="47">
        <v>11</v>
      </c>
      <c r="B411" s="52" t="s">
        <v>99</v>
      </c>
      <c r="C411" s="87">
        <f t="shared" si="23"/>
        <v>11716549.51</v>
      </c>
      <c r="D411" s="49">
        <f>'PNC, Exon. &amp; no Exon.'!F373</f>
        <v>61620</v>
      </c>
      <c r="E411" s="49">
        <f>'PNC, Exon. &amp; no Exon.'!I373</f>
        <v>36337.599999999999</v>
      </c>
      <c r="F411" s="49">
        <f>'PNC, Exon. &amp; no Exon.'!L373</f>
        <v>0</v>
      </c>
      <c r="G411" s="49">
        <f>'PNC, Exon. &amp; no Exon.'!O373</f>
        <v>32583.62</v>
      </c>
      <c r="H411" s="49">
        <f>'PNC, Exon. &amp; no Exon.'!R373</f>
        <v>3707270.74</v>
      </c>
      <c r="I411" s="49">
        <f>'PNC, Exon. &amp; no Exon.'!U373</f>
        <v>0</v>
      </c>
      <c r="J411" s="49">
        <f>'PNC, Exon. &amp; no Exon.'!X373</f>
        <v>390454.9</v>
      </c>
      <c r="K411" s="49">
        <f>'PNC, Exon. &amp; no Exon.'!AA373</f>
        <v>5454159.9699999997</v>
      </c>
      <c r="L411" s="49">
        <f>'PNC, Exon. &amp; no Exon.'!AD373</f>
        <v>0</v>
      </c>
      <c r="M411" s="49">
        <f>'PNC, Exon. &amp; no Exon.'!AG373</f>
        <v>370865.75</v>
      </c>
      <c r="N411" s="49">
        <f>'PNC, Exon. &amp; no Exon.'!AJ373</f>
        <v>1663256.93</v>
      </c>
      <c r="O411" s="60">
        <f t="shared" si="24"/>
        <v>0.23712084011134238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23966735.060000002</v>
      </c>
      <c r="D412" s="49">
        <f>'PNC, Exon. &amp; no Exon.'!F374</f>
        <v>0</v>
      </c>
      <c r="E412" s="49">
        <f>'PNC, Exon. &amp; no Exon.'!I374</f>
        <v>0</v>
      </c>
      <c r="F412" s="49">
        <f>'PNC, Exon. &amp; no Exon.'!L374</f>
        <v>0</v>
      </c>
      <c r="G412" s="49">
        <f>'PNC, Exon. &amp; no Exon.'!O374</f>
        <v>16034.48</v>
      </c>
      <c r="H412" s="49">
        <f>'PNC, Exon. &amp; no Exon.'!R374</f>
        <v>22400</v>
      </c>
      <c r="I412" s="49">
        <f>'PNC, Exon. &amp; no Exon.'!U374</f>
        <v>0</v>
      </c>
      <c r="J412" s="49">
        <f>'PNC, Exon. &amp; no Exon.'!X374</f>
        <v>0</v>
      </c>
      <c r="K412" s="49">
        <f>'PNC, Exon. &amp; no Exon.'!AA374</f>
        <v>23926404.030000001</v>
      </c>
      <c r="L412" s="49">
        <f>'PNC, Exon. &amp; no Exon.'!AD374</f>
        <v>0</v>
      </c>
      <c r="M412" s="49">
        <f>'PNC, Exon. &amp; no Exon.'!AG374</f>
        <v>1896.55</v>
      </c>
      <c r="N412" s="49">
        <f>'PNC, Exon. &amp; no Exon.'!AJ374</f>
        <v>0</v>
      </c>
      <c r="O412" s="60">
        <f t="shared" si="24"/>
        <v>0.48504146611617605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Exon.'!F375</f>
        <v>0</v>
      </c>
      <c r="E413" s="49">
        <f>'PNC, Exon. &amp; no Exon.'!I375</f>
        <v>0</v>
      </c>
      <c r="F413" s="49">
        <f>'PNC, Exon. &amp; no Exon.'!L375</f>
        <v>0</v>
      </c>
      <c r="G413" s="49">
        <f>'PNC, Exon. &amp; no Exon.'!O375</f>
        <v>0</v>
      </c>
      <c r="H413" s="49">
        <f>'PNC, Exon. &amp; no Exon.'!R375</f>
        <v>0</v>
      </c>
      <c r="I413" s="49">
        <f>'PNC, Exon. &amp; no Exon.'!U375</f>
        <v>0</v>
      </c>
      <c r="J413" s="49">
        <f>'PNC, Exon. &amp; no Exon.'!X375</f>
        <v>0</v>
      </c>
      <c r="K413" s="49">
        <f>'PNC, Exon. &amp; no Exon.'!AA375</f>
        <v>0</v>
      </c>
      <c r="L413" s="49">
        <f>'PNC, Exon. &amp; no Exon.'!AD375</f>
        <v>0</v>
      </c>
      <c r="M413" s="49">
        <f>'PNC, Exon. &amp; no Exon.'!AG375</f>
        <v>0</v>
      </c>
      <c r="N413" s="49">
        <f>'PNC, Exon. &amp; no Exon.'!AJ375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34812231.990000002</v>
      </c>
      <c r="D414" s="49">
        <f>'PNC, Exon. &amp; no Exon.'!F376</f>
        <v>0</v>
      </c>
      <c r="E414" s="49">
        <f>'PNC, Exon. &amp; no Exon.'!I376</f>
        <v>14067296.960000001</v>
      </c>
      <c r="F414" s="49">
        <f>'PNC, Exon. &amp; no Exon.'!L376</f>
        <v>0</v>
      </c>
      <c r="G414" s="49">
        <f>'PNC, Exon. &amp; no Exon.'!O376</f>
        <v>0</v>
      </c>
      <c r="H414" s="49">
        <f>'PNC, Exon. &amp; no Exon.'!R376</f>
        <v>4269762.28</v>
      </c>
      <c r="I414" s="49">
        <f>'PNC, Exon. &amp; no Exon.'!U376</f>
        <v>0</v>
      </c>
      <c r="J414" s="49">
        <f>'PNC, Exon. &amp; no Exon.'!X376</f>
        <v>10253.57</v>
      </c>
      <c r="K414" s="49">
        <f>'PNC, Exon. &amp; no Exon.'!AA376</f>
        <v>14661408.029999999</v>
      </c>
      <c r="L414" s="49">
        <f>'PNC, Exon. &amp; no Exon.'!AD376</f>
        <v>0</v>
      </c>
      <c r="M414" s="49">
        <f>'PNC, Exon. &amp; no Exon.'!AG376</f>
        <v>769474.24</v>
      </c>
      <c r="N414" s="49">
        <f>'PNC, Exon. &amp; no Exon.'!AJ376</f>
        <v>1034036.91</v>
      </c>
      <c r="O414" s="60">
        <f t="shared" si="24"/>
        <v>0.70453384663926955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25944366.189999998</v>
      </c>
      <c r="D415" s="49">
        <f>'PNC, Exon. &amp; no Exon.'!F377</f>
        <v>0</v>
      </c>
      <c r="E415" s="49">
        <f>'PNC, Exon. &amp; no Exon.'!I377</f>
        <v>3290321.29</v>
      </c>
      <c r="F415" s="49">
        <f>'PNC, Exon. &amp; no Exon.'!L377</f>
        <v>0</v>
      </c>
      <c r="G415" s="49">
        <f>'PNC, Exon. &amp; no Exon.'!O377</f>
        <v>0</v>
      </c>
      <c r="H415" s="49">
        <f>'PNC, Exon. &amp; no Exon.'!R377</f>
        <v>2464345.5499999998</v>
      </c>
      <c r="I415" s="49">
        <f>'PNC, Exon. &amp; no Exon.'!U377</f>
        <v>210226.46</v>
      </c>
      <c r="J415" s="49">
        <f>'PNC, Exon. &amp; no Exon.'!X377</f>
        <v>24437.5</v>
      </c>
      <c r="K415" s="49">
        <f>'PNC, Exon. &amp; no Exon.'!AA377</f>
        <v>17036734.559999999</v>
      </c>
      <c r="L415" s="49">
        <f>'PNC, Exon. &amp; no Exon.'!AD377</f>
        <v>0</v>
      </c>
      <c r="M415" s="49">
        <f>'PNC, Exon. &amp; no Exon.'!AG377</f>
        <v>993813.49</v>
      </c>
      <c r="N415" s="49">
        <f>'PNC, Exon. &amp; no Exon.'!AJ377</f>
        <v>1924487.34</v>
      </c>
      <c r="O415" s="60">
        <f t="shared" si="24"/>
        <v>0.5250649862298159</v>
      </c>
    </row>
    <row r="416" spans="1:15" ht="15.95" hidden="1" customHeight="1" x14ac:dyDescent="0.2">
      <c r="A416" s="47">
        <v>16</v>
      </c>
      <c r="B416" s="52" t="s">
        <v>108</v>
      </c>
      <c r="C416" s="87">
        <f t="shared" si="23"/>
        <v>44321951.339999996</v>
      </c>
      <c r="D416" s="49">
        <f>'PNC, Exon. &amp; no Exon.'!F378</f>
        <v>0</v>
      </c>
      <c r="E416" s="49">
        <f>'PNC, Exon. &amp; no Exon.'!I378</f>
        <v>33726.660000000003</v>
      </c>
      <c r="F416" s="49">
        <f>'PNC, Exon. &amp; no Exon.'!L378</f>
        <v>0</v>
      </c>
      <c r="G416" s="49">
        <f>'PNC, Exon. &amp; no Exon.'!O378</f>
        <v>0</v>
      </c>
      <c r="H416" s="49">
        <f>'PNC, Exon. &amp; no Exon.'!R378</f>
        <v>526823.1</v>
      </c>
      <c r="I416" s="49">
        <f>'PNC, Exon. &amp; no Exon.'!U378</f>
        <v>20689.66</v>
      </c>
      <c r="J416" s="49">
        <f>'PNC, Exon. &amp; no Exon.'!X378</f>
        <v>181310.51</v>
      </c>
      <c r="K416" s="49">
        <f>'PNC, Exon. &amp; no Exon.'!AA378</f>
        <v>37887331.670000002</v>
      </c>
      <c r="L416" s="49">
        <f>'PNC, Exon. &amp; no Exon.'!AD378</f>
        <v>0</v>
      </c>
      <c r="M416" s="49">
        <f>'PNC, Exon. &amp; no Exon.'!AG378</f>
        <v>5557876.5899999999</v>
      </c>
      <c r="N416" s="49">
        <f>'PNC, Exon. &amp; no Exon.'!AJ378</f>
        <v>114193.15</v>
      </c>
      <c r="O416" s="60">
        <f t="shared" si="24"/>
        <v>0.89699261101955896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122844062.15000001</v>
      </c>
      <c r="D417" s="49">
        <f>'PNC, Exon. &amp; no Exon.'!F379</f>
        <v>19743.62</v>
      </c>
      <c r="E417" s="49">
        <f>'PNC, Exon. &amp; no Exon.'!I379</f>
        <v>77859832.730000004</v>
      </c>
      <c r="F417" s="49">
        <f>'PNC, Exon. &amp; no Exon.'!L379</f>
        <v>35976.53</v>
      </c>
      <c r="G417" s="49">
        <f>'PNC, Exon. &amp; no Exon.'!O379</f>
        <v>324904.88</v>
      </c>
      <c r="H417" s="49">
        <f>'PNC, Exon. &amp; no Exon.'!R379</f>
        <v>5371755.6699999999</v>
      </c>
      <c r="I417" s="49">
        <f>'PNC, Exon. &amp; no Exon.'!U379</f>
        <v>4141978.47</v>
      </c>
      <c r="J417" s="49">
        <f>'PNC, Exon. &amp; no Exon.'!X379</f>
        <v>296502.05</v>
      </c>
      <c r="K417" s="49">
        <f>'PNC, Exon. &amp; no Exon.'!AA379</f>
        <v>23327765.949999999</v>
      </c>
      <c r="L417" s="49">
        <f>'PNC, Exon. &amp; no Exon.'!AD379</f>
        <v>0</v>
      </c>
      <c r="M417" s="49">
        <f>'PNC, Exon. &amp; no Exon.'!AG379</f>
        <v>4507567.6899999995</v>
      </c>
      <c r="N417" s="49">
        <f>'PNC, Exon. &amp; no Exon.'!AJ379</f>
        <v>6958034.5599999996</v>
      </c>
      <c r="O417" s="60">
        <f t="shared" si="24"/>
        <v>2.4861318765253064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Exon.'!F380</f>
        <v>0</v>
      </c>
      <c r="E418" s="49">
        <f>'PNC, Exon. &amp; no Exon.'!I380</f>
        <v>0</v>
      </c>
      <c r="F418" s="49">
        <f>'PNC, Exon. &amp; no Exon.'!L380</f>
        <v>0</v>
      </c>
      <c r="G418" s="49">
        <f>'PNC, Exon. &amp; no Exon.'!O380</f>
        <v>0</v>
      </c>
      <c r="H418" s="49">
        <f>'PNC, Exon. &amp; no Exon.'!R380</f>
        <v>0</v>
      </c>
      <c r="I418" s="49">
        <f>'PNC, Exon. &amp; no Exon.'!U380</f>
        <v>0</v>
      </c>
      <c r="J418" s="49">
        <f>'PNC, Exon. &amp; no Exon.'!X380</f>
        <v>0</v>
      </c>
      <c r="K418" s="49">
        <f>'PNC, Exon. &amp; no Exon.'!AA380</f>
        <v>0</v>
      </c>
      <c r="L418" s="49">
        <f>'PNC, Exon. &amp; no Exon.'!AD380</f>
        <v>0</v>
      </c>
      <c r="M418" s="49">
        <f>'PNC, Exon. &amp; no Exon.'!AG380</f>
        <v>0</v>
      </c>
      <c r="N418" s="49">
        <f>'PNC, Exon. &amp; no Exon.'!AJ380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101</v>
      </c>
      <c r="C419" s="87">
        <f t="shared" si="23"/>
        <v>26416718.879999999</v>
      </c>
      <c r="D419" s="49">
        <f>'PNC, Exon. &amp; no Exon.'!F381</f>
        <v>0</v>
      </c>
      <c r="E419" s="49">
        <f>'PNC, Exon. &amp; no Exon.'!I381</f>
        <v>478182.48</v>
      </c>
      <c r="F419" s="49">
        <f>'PNC, Exon. &amp; no Exon.'!L381</f>
        <v>25938536.399999999</v>
      </c>
      <c r="G419" s="49">
        <f>'PNC, Exon. &amp; no Exon.'!O381</f>
        <v>0</v>
      </c>
      <c r="H419" s="49">
        <f>'PNC, Exon. &amp; no Exon.'!R381</f>
        <v>0</v>
      </c>
      <c r="I419" s="49">
        <f>'PNC, Exon. &amp; no Exon.'!U381</f>
        <v>0</v>
      </c>
      <c r="J419" s="49">
        <f>'PNC, Exon. &amp; no Exon.'!X381</f>
        <v>0</v>
      </c>
      <c r="K419" s="49">
        <f>'PNC, Exon. &amp; no Exon.'!AA381</f>
        <v>0</v>
      </c>
      <c r="L419" s="49">
        <f>'PNC, Exon. &amp; no Exon.'!AD381</f>
        <v>0</v>
      </c>
      <c r="M419" s="49">
        <f>'PNC, Exon. &amp; no Exon.'!AG381</f>
        <v>0</v>
      </c>
      <c r="N419" s="49">
        <f>'PNC, Exon. &amp; no Exon.'!AJ381</f>
        <v>0</v>
      </c>
      <c r="O419" s="60">
        <f t="shared" si="24"/>
        <v>0.53462451282815926</v>
      </c>
    </row>
    <row r="420" spans="1:15" ht="15.95" hidden="1" customHeight="1" x14ac:dyDescent="0.2">
      <c r="A420" s="47">
        <v>20</v>
      </c>
      <c r="B420" s="52" t="s">
        <v>93</v>
      </c>
      <c r="C420" s="87">
        <f t="shared" si="23"/>
        <v>4758086.8400000008</v>
      </c>
      <c r="D420" s="49">
        <f>'PNC, Exon. &amp; no Exon.'!F382</f>
        <v>257206.9</v>
      </c>
      <c r="E420" s="49">
        <f>'PNC, Exon. &amp; no Exon.'!I382</f>
        <v>0</v>
      </c>
      <c r="F420" s="49">
        <f>'PNC, Exon. &amp; no Exon.'!L382</f>
        <v>0</v>
      </c>
      <c r="G420" s="49">
        <f>'PNC, Exon. &amp; no Exon.'!O382</f>
        <v>0</v>
      </c>
      <c r="H420" s="49">
        <f>'PNC, Exon. &amp; no Exon.'!R382</f>
        <v>0</v>
      </c>
      <c r="I420" s="49">
        <f>'PNC, Exon. &amp; no Exon.'!U382</f>
        <v>0</v>
      </c>
      <c r="J420" s="49">
        <f>'PNC, Exon. &amp; no Exon.'!X382</f>
        <v>0</v>
      </c>
      <c r="K420" s="49">
        <f>'PNC, Exon. &amp; no Exon.'!AA382</f>
        <v>4475017.87</v>
      </c>
      <c r="L420" s="49">
        <f>'PNC, Exon. &amp; no Exon.'!AD382</f>
        <v>0</v>
      </c>
      <c r="M420" s="49">
        <f>'PNC, Exon. &amp; no Exon.'!AG382</f>
        <v>25862.07</v>
      </c>
      <c r="N420" s="49">
        <f>'PNC, Exon. &amp; no Exon.'!AJ382</f>
        <v>0</v>
      </c>
      <c r="O420" s="60">
        <f t="shared" si="24"/>
        <v>9.6294693916547311E-2</v>
      </c>
    </row>
    <row r="421" spans="1:15" ht="15.95" hidden="1" customHeight="1" x14ac:dyDescent="0.2">
      <c r="A421" s="47">
        <v>21</v>
      </c>
      <c r="B421" s="52" t="s">
        <v>102</v>
      </c>
      <c r="C421" s="87">
        <f t="shared" si="23"/>
        <v>46914309.820000008</v>
      </c>
      <c r="D421" s="49">
        <f>'PNC, Exon. &amp; no Exon.'!F383</f>
        <v>3550005.21</v>
      </c>
      <c r="E421" s="49">
        <f>'PNC, Exon. &amp; no Exon.'!I383</f>
        <v>0</v>
      </c>
      <c r="F421" s="49">
        <f>'PNC, Exon. &amp; no Exon.'!L383</f>
        <v>0</v>
      </c>
      <c r="G421" s="49">
        <f>'PNC, Exon. &amp; no Exon.'!O383</f>
        <v>33750</v>
      </c>
      <c r="H421" s="49">
        <f>'PNC, Exon. &amp; no Exon.'!R383</f>
        <v>735940.4</v>
      </c>
      <c r="I421" s="49">
        <f>'PNC, Exon. &amp; no Exon.'!U383</f>
        <v>14543.28</v>
      </c>
      <c r="J421" s="49">
        <f>'PNC, Exon. &amp; no Exon.'!X383</f>
        <v>24103.91</v>
      </c>
      <c r="K421" s="49">
        <f>'PNC, Exon. &amp; no Exon.'!AA383</f>
        <v>26251572.670000002</v>
      </c>
      <c r="L421" s="49">
        <f>'PNC, Exon. &amp; no Exon.'!AD383</f>
        <v>0</v>
      </c>
      <c r="M421" s="49">
        <f>'PNC, Exon. &amp; no Exon.'!AG383</f>
        <v>15189464.15</v>
      </c>
      <c r="N421" s="49">
        <f>'PNC, Exon. &amp; no Exon.'!AJ383</f>
        <v>1114930.2</v>
      </c>
      <c r="O421" s="60">
        <f t="shared" si="24"/>
        <v>0.94945705203290709</v>
      </c>
    </row>
    <row r="422" spans="1:15" ht="15.95" hidden="1" customHeight="1" x14ac:dyDescent="0.2">
      <c r="A422" s="47">
        <v>22</v>
      </c>
      <c r="B422" s="51" t="s">
        <v>116</v>
      </c>
      <c r="C422" s="87">
        <f t="shared" si="23"/>
        <v>52332804.479999997</v>
      </c>
      <c r="D422" s="49">
        <f>'PNC, Exon. &amp; no Exon.'!F384</f>
        <v>6890.75</v>
      </c>
      <c r="E422" s="49">
        <f>'PNC, Exon. &amp; no Exon.'!I384</f>
        <v>15423.24</v>
      </c>
      <c r="F422" s="49">
        <f>'PNC, Exon. &amp; no Exon.'!L384</f>
        <v>1497147.98</v>
      </c>
      <c r="G422" s="49">
        <f>'PNC, Exon. &amp; no Exon.'!O384</f>
        <v>13491.66</v>
      </c>
      <c r="H422" s="49">
        <f>'PNC, Exon. &amp; no Exon.'!R384</f>
        <v>472521.62</v>
      </c>
      <c r="I422" s="49">
        <f>'PNC, Exon. &amp; no Exon.'!U384</f>
        <v>40093.1</v>
      </c>
      <c r="J422" s="49">
        <f>'PNC, Exon. &amp; no Exon.'!X384</f>
        <v>9189.6</v>
      </c>
      <c r="K422" s="49">
        <f>'PNC, Exon. &amp; no Exon.'!AA384</f>
        <v>49819984.369999997</v>
      </c>
      <c r="L422" s="49">
        <f>'PNC, Exon. &amp; no Exon.'!AD384</f>
        <v>0</v>
      </c>
      <c r="M422" s="49">
        <f>'PNC, Exon. &amp; no Exon.'!AG384</f>
        <v>4492.5</v>
      </c>
      <c r="N422" s="49">
        <f>'PNC, Exon. &amp; no Exon.'!AJ384</f>
        <v>453569.66</v>
      </c>
      <c r="O422" s="60">
        <f t="shared" si="24"/>
        <v>1.0591171533128461</v>
      </c>
    </row>
    <row r="423" spans="1:15" ht="15.95" hidden="1" customHeight="1" x14ac:dyDescent="0.2">
      <c r="A423" s="47">
        <v>23</v>
      </c>
      <c r="B423" s="52" t="s">
        <v>107</v>
      </c>
      <c r="C423" s="87">
        <f t="shared" si="23"/>
        <v>0</v>
      </c>
      <c r="D423" s="49">
        <f>'PNC, Exon. &amp; no Exon.'!F385</f>
        <v>0</v>
      </c>
      <c r="E423" s="49">
        <f>'PNC, Exon. &amp; no Exon.'!I385</f>
        <v>0</v>
      </c>
      <c r="F423" s="49">
        <f>'PNC, Exon. &amp; no Exon.'!L385</f>
        <v>0</v>
      </c>
      <c r="G423" s="49">
        <f>'PNC, Exon. &amp; no Exon.'!O385</f>
        <v>0</v>
      </c>
      <c r="H423" s="49">
        <f>'PNC, Exon. &amp; no Exon.'!R385</f>
        <v>0</v>
      </c>
      <c r="I423" s="49">
        <f>'PNC, Exon. &amp; no Exon.'!U385</f>
        <v>0</v>
      </c>
      <c r="J423" s="49">
        <f>'PNC, Exon. &amp; no Exon.'!X385</f>
        <v>0</v>
      </c>
      <c r="K423" s="49">
        <f>'PNC, Exon. &amp; no Exon.'!AA385</f>
        <v>0</v>
      </c>
      <c r="L423" s="49">
        <f>'PNC, Exon. &amp; no Exon.'!AD385</f>
        <v>0</v>
      </c>
      <c r="M423" s="49">
        <f>'PNC, Exon. &amp; no Exon.'!AG385</f>
        <v>0</v>
      </c>
      <c r="N423" s="49">
        <f>'PNC, Exon. &amp; no Exon.'!AJ385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5478734.5199999996</v>
      </c>
      <c r="D424" s="49">
        <f>'PNC, Exon. &amp; no Exon.'!F386</f>
        <v>0</v>
      </c>
      <c r="E424" s="49">
        <f>'PNC, Exon. &amp; no Exon.'!I386</f>
        <v>0</v>
      </c>
      <c r="F424" s="49">
        <f>'PNC, Exon. &amp; no Exon.'!L386</f>
        <v>0</v>
      </c>
      <c r="G424" s="49">
        <f>'PNC, Exon. &amp; no Exon.'!O386</f>
        <v>0</v>
      </c>
      <c r="H424" s="49">
        <f>'PNC, Exon. &amp; no Exon.'!R386</f>
        <v>0</v>
      </c>
      <c r="I424" s="49">
        <f>'PNC, Exon. &amp; no Exon.'!U386</f>
        <v>0</v>
      </c>
      <c r="J424" s="49">
        <f>'PNC, Exon. &amp; no Exon.'!X386</f>
        <v>0</v>
      </c>
      <c r="K424" s="49">
        <f>'PNC, Exon. &amp; no Exon.'!AA386</f>
        <v>5478734.5199999996</v>
      </c>
      <c r="L424" s="49">
        <f>'PNC, Exon. &amp; no Exon.'!AD386</f>
        <v>0</v>
      </c>
      <c r="M424" s="49">
        <f>'PNC, Exon. &amp; no Exon.'!AG386</f>
        <v>0</v>
      </c>
      <c r="N424" s="49">
        <f>'PNC, Exon. &amp; no Exon.'!AJ386</f>
        <v>0</v>
      </c>
      <c r="O424" s="60">
        <f t="shared" si="24"/>
        <v>0.11087924230769644</v>
      </c>
    </row>
    <row r="425" spans="1:15" ht="15.95" hidden="1" customHeight="1" x14ac:dyDescent="0.2">
      <c r="A425" s="47">
        <v>25</v>
      </c>
      <c r="B425" s="52" t="s">
        <v>105</v>
      </c>
      <c r="C425" s="87">
        <f t="shared" si="23"/>
        <v>0</v>
      </c>
      <c r="D425" s="49">
        <f>'PNC, Exon. &amp; no Exon.'!F387</f>
        <v>0</v>
      </c>
      <c r="E425" s="49">
        <f>'PNC, Exon. &amp; no Exon.'!I387</f>
        <v>0</v>
      </c>
      <c r="F425" s="49">
        <f>'PNC, Exon. &amp; no Exon.'!L387</f>
        <v>0</v>
      </c>
      <c r="G425" s="49">
        <f>'PNC, Exon. &amp; no Exon.'!O387</f>
        <v>0</v>
      </c>
      <c r="H425" s="49">
        <f>'PNC, Exon. &amp; no Exon.'!R387</f>
        <v>0</v>
      </c>
      <c r="I425" s="49">
        <f>'PNC, Exon. &amp; no Exon.'!U387</f>
        <v>0</v>
      </c>
      <c r="J425" s="49">
        <f>'PNC, Exon. &amp; no Exon.'!X387</f>
        <v>0</v>
      </c>
      <c r="K425" s="49">
        <f>'PNC, Exon. &amp; no Exon.'!AA387</f>
        <v>0</v>
      </c>
      <c r="L425" s="49">
        <f>'PNC, Exon. &amp; no Exon.'!AD387</f>
        <v>0</v>
      </c>
      <c r="M425" s="49">
        <f>'PNC, Exon. &amp; no Exon.'!AG387</f>
        <v>0</v>
      </c>
      <c r="N425" s="49">
        <f>'PNC, Exon. &amp; no Exon.'!AJ387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115</v>
      </c>
      <c r="C426" s="87">
        <f t="shared" si="23"/>
        <v>36178608.840000004</v>
      </c>
      <c r="D426" s="49">
        <f>'PNC, Exon. &amp; no Exon.'!F388</f>
        <v>87885.9</v>
      </c>
      <c r="E426" s="49">
        <f>'PNC, Exon. &amp; no Exon.'!I388</f>
        <v>1141099.79</v>
      </c>
      <c r="F426" s="49">
        <f>'PNC, Exon. &amp; no Exon.'!L388</f>
        <v>0</v>
      </c>
      <c r="G426" s="49">
        <f>'PNC, Exon. &amp; no Exon.'!O388</f>
        <v>518910.06</v>
      </c>
      <c r="H426" s="49">
        <f>'PNC, Exon. &amp; no Exon.'!R388</f>
        <v>12082876.25</v>
      </c>
      <c r="I426" s="49">
        <f>'PNC, Exon. &amp; no Exon.'!U388</f>
        <v>488526.83</v>
      </c>
      <c r="J426" s="49">
        <f>'PNC, Exon. &amp; no Exon.'!X388</f>
        <v>587484.35</v>
      </c>
      <c r="K426" s="49">
        <f>'PNC, Exon. &amp; no Exon.'!AA388</f>
        <v>19277547.170000002</v>
      </c>
      <c r="L426" s="49">
        <f>'PNC, Exon. &amp; no Exon.'!AD388</f>
        <v>0</v>
      </c>
      <c r="M426" s="49">
        <f>'PNC, Exon. &amp; no Exon.'!AG388</f>
        <v>257391.24</v>
      </c>
      <c r="N426" s="49">
        <f>'PNC, Exon. &amp; no Exon.'!AJ388</f>
        <v>1736887.25</v>
      </c>
      <c r="O426" s="60">
        <f t="shared" si="24"/>
        <v>0.73218673423251202</v>
      </c>
    </row>
    <row r="427" spans="1:15" ht="15.95" hidden="1" customHeight="1" x14ac:dyDescent="0.2">
      <c r="A427" s="47">
        <v>27</v>
      </c>
      <c r="B427" s="52" t="s">
        <v>117</v>
      </c>
      <c r="C427" s="87">
        <f t="shared" si="23"/>
        <v>792203621.80999994</v>
      </c>
      <c r="D427" s="49">
        <f>'PNC, Exon. &amp; no Exon.'!F389</f>
        <v>3484002.33</v>
      </c>
      <c r="E427" s="49">
        <f>'PNC, Exon. &amp; no Exon.'!I389</f>
        <v>19796754.32</v>
      </c>
      <c r="F427" s="49">
        <f>'PNC, Exon. &amp; no Exon.'!L389</f>
        <v>766443533.50999999</v>
      </c>
      <c r="G427" s="49">
        <f>'PNC, Exon. &amp; no Exon.'!O389</f>
        <v>2479331.65</v>
      </c>
      <c r="H427" s="49">
        <f>'PNC, Exon. &amp; no Exon.'!R389</f>
        <v>0</v>
      </c>
      <c r="I427" s="49">
        <f>'PNC, Exon. &amp; no Exon.'!U389</f>
        <v>0</v>
      </c>
      <c r="J427" s="49">
        <f>'PNC, Exon. &amp; no Exon.'!X389</f>
        <v>0</v>
      </c>
      <c r="K427" s="49">
        <f>'PNC, Exon. &amp; no Exon.'!AA389</f>
        <v>0</v>
      </c>
      <c r="L427" s="49">
        <f>'PNC, Exon. &amp; no Exon.'!AD389</f>
        <v>0</v>
      </c>
      <c r="M427" s="49">
        <f>'PNC, Exon. &amp; no Exon.'!AG389</f>
        <v>0</v>
      </c>
      <c r="N427" s="49">
        <f>'PNC, Exon. &amp; no Exon.'!AJ389</f>
        <v>0</v>
      </c>
      <c r="O427" s="60">
        <f t="shared" si="24"/>
        <v>16.032705548891187</v>
      </c>
    </row>
    <row r="428" spans="1:15" ht="15.95" hidden="1" customHeight="1" x14ac:dyDescent="0.2">
      <c r="A428" s="47">
        <v>28</v>
      </c>
      <c r="B428" s="52" t="s">
        <v>120</v>
      </c>
      <c r="C428" s="87">
        <f>SUM(D428:N428)</f>
        <v>15152993.030000001</v>
      </c>
      <c r="D428" s="49">
        <f>'PNC, Exon. &amp; no Exon.'!F390</f>
        <v>0</v>
      </c>
      <c r="E428" s="49">
        <f>'PNC, Exon. &amp; no Exon.'!I390</f>
        <v>53393.11</v>
      </c>
      <c r="F428" s="49">
        <f>'PNC, Exon. &amp; no Exon.'!L390</f>
        <v>20498.46</v>
      </c>
      <c r="G428" s="49">
        <f>'PNC, Exon. &amp; no Exon.'!O390</f>
        <v>14008.85</v>
      </c>
      <c r="H428" s="49">
        <f>'PNC, Exon. &amp; no Exon.'!R390</f>
        <v>1156135.7</v>
      </c>
      <c r="I428" s="49">
        <f>'PNC, Exon. &amp; no Exon.'!U390</f>
        <v>29356.65</v>
      </c>
      <c r="J428" s="49">
        <f>'PNC, Exon. &amp; no Exon.'!X390</f>
        <v>159365.12</v>
      </c>
      <c r="K428" s="49">
        <f>'PNC, Exon. &amp; no Exon.'!AA390</f>
        <v>12321169.300000001</v>
      </c>
      <c r="L428" s="49">
        <f>'PNC, Exon. &amp; no Exon.'!AD390</f>
        <v>0</v>
      </c>
      <c r="M428" s="49">
        <f>'PNC, Exon. &amp; no Exon.'!AG390</f>
        <v>447002.64</v>
      </c>
      <c r="N428" s="49">
        <f>'PNC, Exon. &amp; no Exon.'!AJ390</f>
        <v>952063.2</v>
      </c>
      <c r="O428" s="60">
        <f t="shared" si="24"/>
        <v>0.30666796862064516</v>
      </c>
    </row>
    <row r="429" spans="1:15" ht="15.95" hidden="1" customHeight="1" x14ac:dyDescent="0.2">
      <c r="A429" s="47">
        <v>29</v>
      </c>
      <c r="B429" s="52" t="s">
        <v>166</v>
      </c>
      <c r="C429" s="87">
        <f t="shared" si="23"/>
        <v>9700023.5899999999</v>
      </c>
      <c r="D429" s="49">
        <f>'PNC, Exon. &amp; no Exon.'!F391</f>
        <v>0</v>
      </c>
      <c r="E429" s="49">
        <f>'PNC, Exon. &amp; no Exon.'!I391</f>
        <v>268875.69</v>
      </c>
      <c r="F429" s="49">
        <f>'PNC, Exon. &amp; no Exon.'!L391</f>
        <v>0</v>
      </c>
      <c r="G429" s="49">
        <f>'PNC, Exon. &amp; no Exon.'!O391</f>
        <v>33144.519999999997</v>
      </c>
      <c r="H429" s="49">
        <f>'PNC, Exon. &amp; no Exon.'!R391</f>
        <v>666183.79</v>
      </c>
      <c r="I429" s="49">
        <f>'PNC, Exon. &amp; no Exon.'!U391</f>
        <v>0</v>
      </c>
      <c r="J429" s="49">
        <f>'PNC, Exon. &amp; no Exon.'!X391</f>
        <v>38589.019999999997</v>
      </c>
      <c r="K429" s="49">
        <f>'PNC, Exon. &amp; no Exon.'!AA391</f>
        <v>3807895.45</v>
      </c>
      <c r="L429" s="49">
        <f>'PNC, Exon. &amp; no Exon.'!AD391</f>
        <v>0</v>
      </c>
      <c r="M429" s="49">
        <f>'PNC, Exon. &amp; no Exon.'!AG391</f>
        <v>4344525.53</v>
      </c>
      <c r="N429" s="49">
        <f>'PNC, Exon. &amp; no Exon.'!AJ391</f>
        <v>540809.59</v>
      </c>
      <c r="O429" s="60">
        <f t="shared" si="24"/>
        <v>0.19631016288520248</v>
      </c>
    </row>
    <row r="430" spans="1:15" ht="15.95" hidden="1" customHeight="1" x14ac:dyDescent="0.2">
      <c r="A430" s="47">
        <v>30</v>
      </c>
      <c r="B430" s="52" t="s">
        <v>103</v>
      </c>
      <c r="C430" s="87">
        <f t="shared" si="23"/>
        <v>0</v>
      </c>
      <c r="D430" s="49">
        <f>'PNC, Exon. &amp; no Exon.'!F392</f>
        <v>0</v>
      </c>
      <c r="E430" s="49">
        <f>'PNC, Exon. &amp; no Exon.'!I392</f>
        <v>0</v>
      </c>
      <c r="F430" s="49">
        <f>'PNC, Exon. &amp; no Exon.'!L392</f>
        <v>0</v>
      </c>
      <c r="G430" s="49">
        <f>'PNC, Exon. &amp; no Exon.'!O392</f>
        <v>0</v>
      </c>
      <c r="H430" s="49">
        <f>'PNC, Exon. &amp; no Exon.'!R392</f>
        <v>0</v>
      </c>
      <c r="I430" s="49">
        <f>'PNC, Exon. &amp; no Exon.'!U392</f>
        <v>0</v>
      </c>
      <c r="J430" s="49">
        <f>'PNC, Exon. &amp; no Exon.'!X392</f>
        <v>0</v>
      </c>
      <c r="K430" s="49">
        <f>'PNC, Exon. &amp; no Exon.'!AA392</f>
        <v>0</v>
      </c>
      <c r="L430" s="49">
        <f>'PNC, Exon. &amp; no Exon.'!AD392</f>
        <v>0</v>
      </c>
      <c r="M430" s="49">
        <f>'PNC, Exon. &amp; no Exon.'!AG392</f>
        <v>0</v>
      </c>
      <c r="N430" s="49">
        <f>'PNC, Exon. &amp; no Exon.'!AJ392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110</v>
      </c>
      <c r="C431" s="87">
        <f t="shared" si="23"/>
        <v>21860058.239999998</v>
      </c>
      <c r="D431" s="49">
        <f>'PNC, Exon. &amp; no Exon.'!F393</f>
        <v>0</v>
      </c>
      <c r="E431" s="49">
        <f>'PNC, Exon. &amp; no Exon.'!I393</f>
        <v>0</v>
      </c>
      <c r="F431" s="49">
        <f>'PNC, Exon. &amp; no Exon.'!L393</f>
        <v>21860058.239999998</v>
      </c>
      <c r="G431" s="49">
        <f>'PNC, Exon. &amp; no Exon.'!O393</f>
        <v>0</v>
      </c>
      <c r="H431" s="49">
        <f>'PNC, Exon. &amp; no Exon.'!R393</f>
        <v>0</v>
      </c>
      <c r="I431" s="49">
        <f>'PNC, Exon. &amp; no Exon.'!U393</f>
        <v>0</v>
      </c>
      <c r="J431" s="49">
        <f>'PNC, Exon. &amp; no Exon.'!X393</f>
        <v>0</v>
      </c>
      <c r="K431" s="49">
        <f>'PNC, Exon. &amp; no Exon.'!AA393</f>
        <v>0</v>
      </c>
      <c r="L431" s="49">
        <f>'PNC, Exon. &amp; no Exon.'!AD393</f>
        <v>0</v>
      </c>
      <c r="M431" s="49">
        <f>'PNC, Exon. &amp; no Exon.'!AG393</f>
        <v>0</v>
      </c>
      <c r="N431" s="49">
        <f>'PNC, Exon. &amp; no Exon.'!AJ393</f>
        <v>0</v>
      </c>
      <c r="O431" s="60">
        <f t="shared" si="24"/>
        <v>0.44240630488759586</v>
      </c>
    </row>
    <row r="432" spans="1:15" ht="15.95" hidden="1" customHeight="1" x14ac:dyDescent="0.2">
      <c r="A432" s="47">
        <v>32</v>
      </c>
      <c r="B432" s="52" t="s">
        <v>118</v>
      </c>
      <c r="C432" s="87">
        <f t="shared" si="23"/>
        <v>1380777</v>
      </c>
      <c r="D432" s="49">
        <f>'PNC, Exon. &amp; no Exon.'!F394</f>
        <v>0</v>
      </c>
      <c r="E432" s="49">
        <f>'PNC, Exon. &amp; no Exon.'!I394</f>
        <v>0</v>
      </c>
      <c r="F432" s="49">
        <f>'PNC, Exon. &amp; no Exon.'!L394</f>
        <v>0</v>
      </c>
      <c r="G432" s="49">
        <f>'PNC, Exon. &amp; no Exon.'!O394</f>
        <v>0</v>
      </c>
      <c r="H432" s="49">
        <f>'PNC, Exon. &amp; no Exon.'!R394</f>
        <v>403804</v>
      </c>
      <c r="I432" s="49">
        <f>'PNC, Exon. &amp; no Exon.'!U394</f>
        <v>0</v>
      </c>
      <c r="J432" s="49">
        <f>'PNC, Exon. &amp; no Exon.'!X394</f>
        <v>2133</v>
      </c>
      <c r="K432" s="49">
        <f>'PNC, Exon. &amp; no Exon.'!AA394</f>
        <v>759057</v>
      </c>
      <c r="L432" s="49">
        <f>'PNC, Exon. &amp; no Exon.'!AD394</f>
        <v>0</v>
      </c>
      <c r="M432" s="49">
        <f>'PNC, Exon. &amp; no Exon.'!AG394</f>
        <v>78710</v>
      </c>
      <c r="N432" s="49">
        <f>'PNC, Exon. &amp; no Exon.'!AJ394</f>
        <v>137073</v>
      </c>
      <c r="O432" s="60">
        <f t="shared" si="24"/>
        <v>2.7944319440375839E-2</v>
      </c>
    </row>
    <row r="433" spans="1:15" ht="15.95" hidden="1" customHeight="1" x14ac:dyDescent="0.2">
      <c r="A433" s="47">
        <v>33</v>
      </c>
      <c r="B433" s="52" t="s">
        <v>119</v>
      </c>
      <c r="C433" s="87">
        <f t="shared" si="23"/>
        <v>12292594.299999999</v>
      </c>
      <c r="D433" s="49">
        <f>'PNC, Exon. &amp; no Exon.'!F395</f>
        <v>321.55</v>
      </c>
      <c r="E433" s="49">
        <f>'PNC, Exon. &amp; no Exon.'!I395</f>
        <v>8058346.7999999998</v>
      </c>
      <c r="F433" s="49">
        <f>'PNC, Exon. &amp; no Exon.'!L395</f>
        <v>0</v>
      </c>
      <c r="G433" s="49">
        <f>'PNC, Exon. &amp; no Exon.'!O395</f>
        <v>0</v>
      </c>
      <c r="H433" s="49">
        <f>'PNC, Exon. &amp; no Exon.'!R395</f>
        <v>3867031.5</v>
      </c>
      <c r="I433" s="49">
        <f>'PNC, Exon. &amp; no Exon.'!U395</f>
        <v>0</v>
      </c>
      <c r="J433" s="49">
        <f>'PNC, Exon. &amp; no Exon.'!X395</f>
        <v>369.87</v>
      </c>
      <c r="K433" s="49">
        <f>'PNC, Exon. &amp; no Exon.'!AA395</f>
        <v>0</v>
      </c>
      <c r="L433" s="49">
        <f>'PNC, Exon. &amp; no Exon.'!AD395</f>
        <v>0</v>
      </c>
      <c r="M433" s="49">
        <f>'PNC, Exon. &amp; no Exon.'!AG395</f>
        <v>125094.35</v>
      </c>
      <c r="N433" s="49">
        <f>'PNC, Exon. &amp; no Exon.'!AJ395</f>
        <v>241430.23</v>
      </c>
      <c r="O433" s="60">
        <f t="shared" si="24"/>
        <v>0.24877889903303949</v>
      </c>
    </row>
    <row r="434" spans="1:15" ht="15.95" hidden="1" customHeight="1" x14ac:dyDescent="0.2">
      <c r="A434" s="47">
        <v>34</v>
      </c>
      <c r="B434" s="52" t="s">
        <v>121</v>
      </c>
      <c r="C434" s="87">
        <f t="shared" si="23"/>
        <v>0</v>
      </c>
      <c r="D434" s="49">
        <f>'PNC, Exon. &amp; no Exon.'!F396</f>
        <v>0</v>
      </c>
      <c r="E434" s="49">
        <f>'PNC, Exon. &amp; no Exon.'!I396</f>
        <v>0</v>
      </c>
      <c r="F434" s="49">
        <f>'PNC, Exon. &amp; no Exon.'!L396</f>
        <v>0</v>
      </c>
      <c r="G434" s="49">
        <f>'PNC, Exon. &amp; no Exon.'!O396</f>
        <v>0</v>
      </c>
      <c r="H434" s="49">
        <f>'PNC, Exon. &amp; no Exon.'!R396</f>
        <v>0</v>
      </c>
      <c r="I434" s="49">
        <f>'PNC, Exon. &amp; no Exon.'!U396</f>
        <v>0</v>
      </c>
      <c r="J434" s="49">
        <f>'PNC, Exon. &amp; no Exon.'!X396</f>
        <v>0</v>
      </c>
      <c r="K434" s="49">
        <f>'PNC, Exon. &amp; no Exon.'!AA396</f>
        <v>0</v>
      </c>
      <c r="L434" s="49">
        <f>'PNC, Exon. &amp; no Exon.'!AD396</f>
        <v>0</v>
      </c>
      <c r="M434" s="49">
        <f>'PNC, Exon. &amp; no Exon.'!AG396</f>
        <v>0</v>
      </c>
      <c r="N434" s="49">
        <f>'PNC, Exon. &amp; no Exon.'!AJ396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88</v>
      </c>
      <c r="C435" s="87">
        <f t="shared" si="23"/>
        <v>0</v>
      </c>
      <c r="D435" s="49">
        <f>'PNC, Exon. &amp; no Exon.'!F397</f>
        <v>0</v>
      </c>
      <c r="E435" s="49">
        <f>'PNC, Exon. &amp; no Exon.'!I397</f>
        <v>0</v>
      </c>
      <c r="F435" s="49">
        <f>'PNC, Exon. &amp; no Exon.'!L397</f>
        <v>0</v>
      </c>
      <c r="G435" s="49">
        <f>'PNC, Exon. &amp; no Exon.'!O397</f>
        <v>0</v>
      </c>
      <c r="H435" s="49">
        <f>'PNC, Exon. &amp; no Exon.'!R397</f>
        <v>0</v>
      </c>
      <c r="I435" s="49">
        <f>'PNC, Exon. &amp; no Exon.'!U397</f>
        <v>0</v>
      </c>
      <c r="J435" s="49">
        <f>'PNC, Exon. &amp; no Exon.'!X397</f>
        <v>0</v>
      </c>
      <c r="K435" s="49">
        <f>'PNC, Exon. &amp; no Exon.'!AA397</f>
        <v>0</v>
      </c>
      <c r="L435" s="49">
        <f>'PNC, Exon. &amp; no Exon.'!AD397</f>
        <v>0</v>
      </c>
      <c r="M435" s="49">
        <f>'PNC, Exon. &amp; no Exon.'!AG397</f>
        <v>0</v>
      </c>
      <c r="N435" s="49">
        <f>'PNC, Exon. &amp; no Exon.'!AJ397</f>
        <v>0</v>
      </c>
      <c r="O435" s="60">
        <f t="shared" si="24"/>
        <v>0</v>
      </c>
    </row>
    <row r="436" spans="1:15" ht="15.95" hidden="1" customHeight="1" x14ac:dyDescent="0.2">
      <c r="A436" s="47">
        <v>36</v>
      </c>
      <c r="B436" s="52" t="s">
        <v>106</v>
      </c>
      <c r="C436" s="87">
        <f t="shared" si="23"/>
        <v>0</v>
      </c>
      <c r="D436" s="49">
        <f>'PNC, Exon. &amp; no Exon.'!F398</f>
        <v>0</v>
      </c>
      <c r="E436" s="49">
        <f>'PNC, Exon. &amp; no Exon.'!I398</f>
        <v>0</v>
      </c>
      <c r="F436" s="49">
        <f>'PNC, Exon. &amp; no Exon.'!L398</f>
        <v>0</v>
      </c>
      <c r="G436" s="49">
        <f>'PNC, Exon. &amp; no Exon.'!O398</f>
        <v>0</v>
      </c>
      <c r="H436" s="49">
        <f>'PNC, Exon. &amp; no Exon.'!R398</f>
        <v>0</v>
      </c>
      <c r="I436" s="49">
        <f>'PNC, Exon. &amp; no Exon.'!U398</f>
        <v>0</v>
      </c>
      <c r="J436" s="49">
        <f>'PNC, Exon. &amp; no Exon.'!X398</f>
        <v>0</v>
      </c>
      <c r="K436" s="49">
        <f>'PNC, Exon. &amp; no Exon.'!AA398</f>
        <v>0</v>
      </c>
      <c r="L436" s="49">
        <f>'PNC, Exon. &amp; no Exon.'!AD398</f>
        <v>0</v>
      </c>
      <c r="M436" s="49">
        <f>'PNC, Exon. &amp; no Exon.'!AG398</f>
        <v>0</v>
      </c>
      <c r="N436" s="49">
        <f>'PNC, Exon. &amp; no Exon.'!AJ398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104</v>
      </c>
      <c r="C437" s="87">
        <f t="shared" si="23"/>
        <v>39432625.189999998</v>
      </c>
      <c r="D437" s="49">
        <f>'PNC, Exon. &amp; no Exon.'!F399</f>
        <v>0</v>
      </c>
      <c r="E437" s="49">
        <f>'PNC, Exon. &amp; no Exon.'!I399</f>
        <v>2685046.02</v>
      </c>
      <c r="F437" s="49">
        <f>'PNC, Exon. &amp; no Exon.'!L399</f>
        <v>0</v>
      </c>
      <c r="G437" s="49">
        <f>'PNC, Exon. &amp; no Exon.'!O399</f>
        <v>0</v>
      </c>
      <c r="H437" s="49">
        <f>'PNC, Exon. &amp; no Exon.'!R399</f>
        <v>0</v>
      </c>
      <c r="I437" s="49">
        <f>'PNC, Exon. &amp; no Exon.'!U399</f>
        <v>0</v>
      </c>
      <c r="J437" s="49">
        <f>'PNC, Exon. &amp; no Exon.'!X399</f>
        <v>0</v>
      </c>
      <c r="K437" s="49">
        <f>'PNC, Exon. &amp; no Exon.'!AA399</f>
        <v>0</v>
      </c>
      <c r="L437" s="49">
        <f>'PNC, Exon. &amp; no Exon.'!AD399</f>
        <v>36261068.659999996</v>
      </c>
      <c r="M437" s="49">
        <f>'PNC, Exon. &amp; no Exon.'!AG399</f>
        <v>0</v>
      </c>
      <c r="N437" s="49">
        <f>'PNC, Exon. &amp; no Exon.'!AJ399</f>
        <v>486510.51</v>
      </c>
      <c r="O437" s="60">
        <f t="shared" si="24"/>
        <v>0.79804188126103692</v>
      </c>
    </row>
    <row r="438" spans="1:15" ht="15.95" hidden="1" customHeight="1" x14ac:dyDescent="0.2">
      <c r="A438" s="47">
        <v>38</v>
      </c>
      <c r="B438" s="52" t="s">
        <v>111</v>
      </c>
      <c r="C438" s="87">
        <f>SUM(D438:N438)</f>
        <v>23975109.699999999</v>
      </c>
      <c r="D438" s="49">
        <f>'PNC, Exon. &amp; no Exon.'!F400</f>
        <v>0</v>
      </c>
      <c r="E438" s="49">
        <f>'PNC, Exon. &amp; no Exon.'!I400</f>
        <v>23975109.699999999</v>
      </c>
      <c r="F438" s="49">
        <f>'PNC, Exon. &amp; no Exon.'!L400</f>
        <v>0</v>
      </c>
      <c r="G438" s="49">
        <f>'PNC, Exon. &amp; no Exon.'!O400</f>
        <v>0</v>
      </c>
      <c r="H438" s="49">
        <f>'PNC, Exon. &amp; no Exon.'!R400</f>
        <v>0</v>
      </c>
      <c r="I438" s="49">
        <f>'PNC, Exon. &amp; no Exon.'!U400</f>
        <v>0</v>
      </c>
      <c r="J438" s="49">
        <f>'PNC, Exon. &amp; no Exon.'!X400</f>
        <v>0</v>
      </c>
      <c r="K438" s="49">
        <f>'PNC, Exon. &amp; no Exon.'!AA400</f>
        <v>0</v>
      </c>
      <c r="L438" s="49">
        <f>'PNC, Exon. &amp; no Exon.'!AD400</f>
        <v>0</v>
      </c>
      <c r="M438" s="49">
        <f>'PNC, Exon. &amp; no Exon.'!AG400</f>
        <v>0</v>
      </c>
      <c r="N438" s="49">
        <f>'PNC, Exon. &amp; no Exon.'!AJ400</f>
        <v>0</v>
      </c>
      <c r="O438" s="60">
        <f t="shared" si="24"/>
        <v>0.48521095301765116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60" spans="1:15" ht="20.25" x14ac:dyDescent="0.3">
      <c r="A460" s="183" t="s">
        <v>42</v>
      </c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</row>
    <row r="461" spans="1:15" ht="12.75" customHeight="1" x14ac:dyDescent="0.2">
      <c r="A461" s="184" t="s">
        <v>56</v>
      </c>
      <c r="B461" s="184"/>
      <c r="C461" s="184"/>
      <c r="D461" s="184"/>
      <c r="E461" s="184"/>
      <c r="F461" s="184"/>
      <c r="G461" s="184"/>
      <c r="H461" s="184"/>
      <c r="I461" s="184"/>
      <c r="J461" s="184"/>
      <c r="K461" s="184"/>
      <c r="L461" s="184"/>
      <c r="M461" s="184"/>
      <c r="N461" s="184"/>
      <c r="O461" s="184"/>
    </row>
    <row r="462" spans="1:15" ht="12.75" customHeight="1" x14ac:dyDescent="0.2">
      <c r="A462" s="185" t="s">
        <v>128</v>
      </c>
      <c r="B462" s="186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</row>
    <row r="463" spans="1:15" ht="12.75" customHeight="1" x14ac:dyDescent="0.2">
      <c r="A463" s="184" t="s">
        <v>114</v>
      </c>
      <c r="B463" s="184"/>
      <c r="C463" s="184"/>
      <c r="D463" s="184"/>
      <c r="E463" s="184"/>
      <c r="F463" s="184"/>
      <c r="G463" s="184"/>
      <c r="H463" s="184"/>
      <c r="I463" s="184"/>
      <c r="J463" s="184"/>
      <c r="K463" s="184"/>
      <c r="L463" s="184"/>
      <c r="M463" s="184"/>
      <c r="N463" s="184"/>
      <c r="O463" s="184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customHeight="1" x14ac:dyDescent="0.2">
      <c r="A465" s="156" t="s">
        <v>32</v>
      </c>
      <c r="B465" s="80" t="s">
        <v>109</v>
      </c>
      <c r="C465" s="156" t="s">
        <v>0</v>
      </c>
      <c r="D465" s="156" t="s">
        <v>43</v>
      </c>
      <c r="E465" s="156" t="s">
        <v>13</v>
      </c>
      <c r="F465" s="156" t="s">
        <v>44</v>
      </c>
      <c r="G465" s="156" t="s">
        <v>15</v>
      </c>
      <c r="H465" s="156" t="s">
        <v>45</v>
      </c>
      <c r="I465" s="156" t="s">
        <v>113</v>
      </c>
      <c r="J465" s="156" t="s">
        <v>46</v>
      </c>
      <c r="K465" s="156" t="s">
        <v>36</v>
      </c>
      <c r="L465" s="156" t="s">
        <v>47</v>
      </c>
      <c r="M465" s="156" t="s">
        <v>48</v>
      </c>
      <c r="N465" s="156" t="s">
        <v>49</v>
      </c>
      <c r="O465" s="156" t="s">
        <v>62</v>
      </c>
    </row>
    <row r="466" spans="1:15" ht="15.95" customHeight="1" x14ac:dyDescent="0.2">
      <c r="A466" s="75"/>
      <c r="B466" s="75" t="s">
        <v>21</v>
      </c>
      <c r="C466" s="87">
        <f>SUM(C467:C504)</f>
        <v>5045123433.5200005</v>
      </c>
      <c r="D466" s="86">
        <f t="shared" ref="D466:N466" si="25">SUM(D467:D504)</f>
        <v>29961106.5</v>
      </c>
      <c r="E466" s="86">
        <f t="shared" si="25"/>
        <v>772331156.6700002</v>
      </c>
      <c r="F466" s="86">
        <f t="shared" si="25"/>
        <v>1249668924.5</v>
      </c>
      <c r="G466" s="86">
        <f t="shared" si="25"/>
        <v>48258171.170000002</v>
      </c>
      <c r="H466" s="86">
        <f t="shared" si="25"/>
        <v>1196910638.1499994</v>
      </c>
      <c r="I466" s="86">
        <f t="shared" si="25"/>
        <v>18211349.43</v>
      </c>
      <c r="J466" s="86">
        <f t="shared" si="25"/>
        <v>57091558.720000006</v>
      </c>
      <c r="K466" s="86">
        <f t="shared" si="25"/>
        <v>1241340024.8599999</v>
      </c>
      <c r="L466" s="86">
        <f t="shared" si="25"/>
        <v>87546895.430000007</v>
      </c>
      <c r="M466" s="86">
        <f t="shared" si="25"/>
        <v>73580398.12999998</v>
      </c>
      <c r="N466" s="86">
        <f t="shared" si="25"/>
        <v>270223209.9600001</v>
      </c>
      <c r="O466" s="64">
        <f>SUM(O467:O504)</f>
        <v>100</v>
      </c>
    </row>
    <row r="467" spans="1:15" ht="15.95" customHeight="1" x14ac:dyDescent="0.2">
      <c r="A467" s="47">
        <v>1</v>
      </c>
      <c r="B467" s="103" t="s">
        <v>91</v>
      </c>
      <c r="C467" s="87">
        <f t="shared" ref="C467:C504" si="26">SUM(D467:N467)</f>
        <v>1153953806.51</v>
      </c>
      <c r="D467" s="48">
        <v>4383564.01</v>
      </c>
      <c r="E467" s="48">
        <v>201982201.45999998</v>
      </c>
      <c r="F467" s="48">
        <v>180436197.04000002</v>
      </c>
      <c r="G467" s="48">
        <v>25217030.120000001</v>
      </c>
      <c r="H467" s="48">
        <v>469768147.69999999</v>
      </c>
      <c r="I467" s="48">
        <v>2686626.85</v>
      </c>
      <c r="J467" s="48">
        <v>21630665.149999999</v>
      </c>
      <c r="K467" s="48">
        <v>174105086.49000001</v>
      </c>
      <c r="L467" s="48">
        <v>0</v>
      </c>
      <c r="M467" s="48">
        <v>12829284.77</v>
      </c>
      <c r="N467" s="48">
        <v>60915002.920000002</v>
      </c>
      <c r="O467" s="60">
        <f>(C467/$C$466*100)</f>
        <v>22.872657561618514</v>
      </c>
    </row>
    <row r="468" spans="1:15" ht="15.95" customHeight="1" x14ac:dyDescent="0.2">
      <c r="A468" s="47">
        <v>2</v>
      </c>
      <c r="B468" s="52" t="s">
        <v>117</v>
      </c>
      <c r="C468" s="87">
        <f t="shared" si="26"/>
        <v>787330858.53000009</v>
      </c>
      <c r="D468" s="48">
        <v>3495195.87</v>
      </c>
      <c r="E468" s="48">
        <v>23106367.639999997</v>
      </c>
      <c r="F468" s="48">
        <v>760015022.57000005</v>
      </c>
      <c r="G468" s="48">
        <v>714272.45</v>
      </c>
      <c r="H468" s="48">
        <v>0</v>
      </c>
      <c r="I468" s="48">
        <v>0</v>
      </c>
      <c r="J468" s="48">
        <v>0</v>
      </c>
      <c r="K468" s="48">
        <v>0</v>
      </c>
      <c r="L468" s="48">
        <v>0</v>
      </c>
      <c r="M468" s="48">
        <v>0</v>
      </c>
      <c r="N468" s="48">
        <v>0</v>
      </c>
      <c r="O468" s="60">
        <f t="shared" ref="O468:O504" si="27">(C468/$C$466*100)</f>
        <v>15.605779896264629</v>
      </c>
    </row>
    <row r="469" spans="1:15" ht="15.95" customHeight="1" x14ac:dyDescent="0.2">
      <c r="A469" s="47">
        <v>3</v>
      </c>
      <c r="B469" s="52" t="s">
        <v>163</v>
      </c>
      <c r="C469" s="87">
        <f t="shared" si="26"/>
        <v>664539221.52999997</v>
      </c>
      <c r="D469" s="48">
        <v>3710294.06</v>
      </c>
      <c r="E469" s="48">
        <v>149614212.19</v>
      </c>
      <c r="F469" s="48">
        <v>4499378.13</v>
      </c>
      <c r="G469" s="48">
        <v>2649471.84</v>
      </c>
      <c r="H469" s="48">
        <v>187664470.44</v>
      </c>
      <c r="I469" s="48">
        <v>3907392.28</v>
      </c>
      <c r="J469" s="48">
        <v>7190161.7400000002</v>
      </c>
      <c r="K469" s="48">
        <v>228302923.19999999</v>
      </c>
      <c r="L469" s="48">
        <v>0</v>
      </c>
      <c r="M469" s="48">
        <v>4312001.47</v>
      </c>
      <c r="N469" s="48">
        <v>72688916.180000007</v>
      </c>
      <c r="O469" s="60">
        <f t="shared" si="27"/>
        <v>13.171912051046661</v>
      </c>
    </row>
    <row r="470" spans="1:15" ht="15.95" customHeight="1" x14ac:dyDescent="0.2">
      <c r="A470" s="47">
        <v>4</v>
      </c>
      <c r="B470" s="52" t="s">
        <v>100</v>
      </c>
      <c r="C470" s="87">
        <f t="shared" si="26"/>
        <v>564309312.62</v>
      </c>
      <c r="D470" s="48">
        <v>2398072.06</v>
      </c>
      <c r="E470" s="48">
        <v>126863909.84999999</v>
      </c>
      <c r="F470" s="48">
        <v>25948269.989999998</v>
      </c>
      <c r="G470" s="48">
        <v>13212658.890000001</v>
      </c>
      <c r="H470" s="48">
        <v>162194948.27000001</v>
      </c>
      <c r="I470" s="48">
        <v>2119396.84</v>
      </c>
      <c r="J470" s="48">
        <v>5334179.83</v>
      </c>
      <c r="K470" s="48">
        <v>184238140.10999998</v>
      </c>
      <c r="L470" s="48">
        <v>0</v>
      </c>
      <c r="M470" s="48">
        <v>4626319.1399999997</v>
      </c>
      <c r="N470" s="48">
        <v>37373417.640000001</v>
      </c>
      <c r="O470" s="60">
        <f t="shared" si="27"/>
        <v>11.185242939165899</v>
      </c>
    </row>
    <row r="471" spans="1:15" ht="15.95" customHeight="1" x14ac:dyDescent="0.2">
      <c r="A471" s="47">
        <v>5</v>
      </c>
      <c r="B471" s="52" t="s">
        <v>92</v>
      </c>
      <c r="C471" s="87">
        <f t="shared" si="26"/>
        <v>389929394.24000001</v>
      </c>
      <c r="D471" s="48">
        <v>137008.85999999999</v>
      </c>
      <c r="E471" s="48">
        <v>17944150.870000001</v>
      </c>
      <c r="F471" s="48">
        <v>32797502.829999998</v>
      </c>
      <c r="G471" s="48">
        <v>980954.07</v>
      </c>
      <c r="H471" s="48">
        <v>168184405.75</v>
      </c>
      <c r="I471" s="48">
        <v>2119785.2200000002</v>
      </c>
      <c r="J471" s="48">
        <v>11442787.189999999</v>
      </c>
      <c r="K471" s="48">
        <v>123265565.33</v>
      </c>
      <c r="L471" s="48">
        <v>0</v>
      </c>
      <c r="M471" s="48">
        <v>5064301.5600000005</v>
      </c>
      <c r="N471" s="48">
        <v>27992932.559999999</v>
      </c>
      <c r="O471" s="60">
        <f t="shared" si="27"/>
        <v>7.7288375473490625</v>
      </c>
    </row>
    <row r="472" spans="1:15" ht="15.95" customHeight="1" x14ac:dyDescent="0.2">
      <c r="A472" s="47">
        <v>6</v>
      </c>
      <c r="B472" s="52" t="s">
        <v>97</v>
      </c>
      <c r="C472" s="87">
        <f t="shared" si="26"/>
        <v>358784737.56</v>
      </c>
      <c r="D472" s="48">
        <v>977546.16</v>
      </c>
      <c r="E472" s="48">
        <v>13707432.48</v>
      </c>
      <c r="F472" s="48">
        <v>13429324.389999999</v>
      </c>
      <c r="G472" s="48">
        <v>3927713.64</v>
      </c>
      <c r="H472" s="48">
        <v>149730441.46000001</v>
      </c>
      <c r="I472" s="48">
        <v>3208849.02</v>
      </c>
      <c r="J472" s="48">
        <v>7890098.9800000004</v>
      </c>
      <c r="K472" s="48">
        <v>114782753.54000001</v>
      </c>
      <c r="L472" s="48">
        <v>0</v>
      </c>
      <c r="M472" s="48">
        <v>7796601.9299999997</v>
      </c>
      <c r="N472" s="48">
        <v>43333975.960000001</v>
      </c>
      <c r="O472" s="60">
        <f t="shared" si="27"/>
        <v>7.1115155513583659</v>
      </c>
    </row>
    <row r="473" spans="1:15" ht="15.95" customHeight="1" x14ac:dyDescent="0.2">
      <c r="A473" s="47">
        <v>7</v>
      </c>
      <c r="B473" s="52" t="s">
        <v>96</v>
      </c>
      <c r="C473" s="87">
        <f t="shared" si="26"/>
        <v>181950902.47</v>
      </c>
      <c r="D473" s="48">
        <v>11104277.970000001</v>
      </c>
      <c r="E473" s="48">
        <v>4438439.47</v>
      </c>
      <c r="F473" s="48">
        <v>166408185.03</v>
      </c>
      <c r="G473" s="48">
        <v>0</v>
      </c>
      <c r="H473" s="48">
        <v>0</v>
      </c>
      <c r="I473" s="48">
        <v>0</v>
      </c>
      <c r="J473" s="48">
        <v>0</v>
      </c>
      <c r="K473" s="48">
        <v>0</v>
      </c>
      <c r="L473" s="48">
        <v>0</v>
      </c>
      <c r="M473" s="48">
        <v>0</v>
      </c>
      <c r="N473" s="48">
        <v>0</v>
      </c>
      <c r="O473" s="60">
        <f t="shared" si="27"/>
        <v>3.6064707804988667</v>
      </c>
    </row>
    <row r="474" spans="1:15" ht="15.95" customHeight="1" x14ac:dyDescent="0.2">
      <c r="A474" s="47">
        <v>8</v>
      </c>
      <c r="B474" s="52" t="s">
        <v>90</v>
      </c>
      <c r="C474" s="87">
        <f t="shared" si="26"/>
        <v>128984713.86999997</v>
      </c>
      <c r="D474" s="48">
        <v>0</v>
      </c>
      <c r="E474" s="48">
        <v>108619103.22999999</v>
      </c>
      <c r="F474" s="48">
        <v>0</v>
      </c>
      <c r="G474" s="48">
        <v>865862.07</v>
      </c>
      <c r="H474" s="48">
        <v>13057557.33</v>
      </c>
      <c r="I474" s="48">
        <v>0</v>
      </c>
      <c r="J474" s="48">
        <v>0</v>
      </c>
      <c r="K474" s="48">
        <v>0</v>
      </c>
      <c r="L474" s="48">
        <v>0</v>
      </c>
      <c r="M474" s="48">
        <v>0</v>
      </c>
      <c r="N474" s="48">
        <v>6442191.2400000002</v>
      </c>
      <c r="O474" s="60">
        <f t="shared" si="27"/>
        <v>2.5566215687215976</v>
      </c>
    </row>
    <row r="475" spans="1:15" ht="15.95" customHeight="1" x14ac:dyDescent="0.2">
      <c r="A475" s="47">
        <v>9</v>
      </c>
      <c r="B475" s="52" t="s">
        <v>79</v>
      </c>
      <c r="C475" s="87">
        <f t="shared" si="26"/>
        <v>125366147.09</v>
      </c>
      <c r="D475" s="48">
        <v>732.76</v>
      </c>
      <c r="E475" s="48">
        <v>79447786.599999994</v>
      </c>
      <c r="F475" s="48">
        <v>314245.44</v>
      </c>
      <c r="G475" s="48">
        <v>157259.34</v>
      </c>
      <c r="H475" s="48">
        <v>8806430.3699999992</v>
      </c>
      <c r="I475" s="48">
        <v>2795548.16</v>
      </c>
      <c r="J475" s="48">
        <v>456175.24</v>
      </c>
      <c r="K475" s="48">
        <v>23123196.43</v>
      </c>
      <c r="L475" s="48">
        <v>0</v>
      </c>
      <c r="M475" s="48">
        <v>4876713</v>
      </c>
      <c r="N475" s="48">
        <v>5388059.75</v>
      </c>
      <c r="O475" s="60">
        <f t="shared" si="27"/>
        <v>2.48489752018875</v>
      </c>
    </row>
    <row r="476" spans="1:15" ht="15.95" customHeight="1" x14ac:dyDescent="0.2">
      <c r="A476" s="47">
        <v>10</v>
      </c>
      <c r="B476" s="52" t="s">
        <v>94</v>
      </c>
      <c r="C476" s="87">
        <f t="shared" si="26"/>
        <v>91781959.150000006</v>
      </c>
      <c r="D476" s="48">
        <v>0</v>
      </c>
      <c r="E476" s="48">
        <v>201026.53</v>
      </c>
      <c r="F476" s="48">
        <v>0</v>
      </c>
      <c r="G476" s="48">
        <v>27694.05</v>
      </c>
      <c r="H476" s="48">
        <v>10067479.109999999</v>
      </c>
      <c r="I476" s="48">
        <v>415774.22</v>
      </c>
      <c r="J476" s="48">
        <v>21092.600000000002</v>
      </c>
      <c r="K476" s="48">
        <v>75581688.920000002</v>
      </c>
      <c r="L476" s="48">
        <v>0</v>
      </c>
      <c r="M476" s="48">
        <v>1250948.8700000001</v>
      </c>
      <c r="N476" s="48">
        <v>4216254.8500000006</v>
      </c>
      <c r="O476" s="60">
        <f t="shared" si="27"/>
        <v>1.8192212808946759</v>
      </c>
    </row>
    <row r="477" spans="1:15" ht="15.95" customHeight="1" x14ac:dyDescent="0.2">
      <c r="A477" s="47">
        <v>11</v>
      </c>
      <c r="B477" s="52" t="s">
        <v>104</v>
      </c>
      <c r="C477" s="87">
        <f t="shared" si="26"/>
        <v>91330017.890000015</v>
      </c>
      <c r="D477" s="48">
        <v>0</v>
      </c>
      <c r="E477" s="48">
        <v>2431797.42</v>
      </c>
      <c r="F477" s="48">
        <v>0</v>
      </c>
      <c r="G477" s="48">
        <v>0</v>
      </c>
      <c r="H477" s="48">
        <v>0</v>
      </c>
      <c r="I477" s="48">
        <v>0</v>
      </c>
      <c r="J477" s="48">
        <v>0</v>
      </c>
      <c r="K477" s="48">
        <v>0</v>
      </c>
      <c r="L477" s="48">
        <v>87546895.430000007</v>
      </c>
      <c r="M477" s="48">
        <v>0</v>
      </c>
      <c r="N477" s="48">
        <v>1351325.04</v>
      </c>
      <c r="O477" s="60">
        <f t="shared" si="27"/>
        <v>1.8102632986776845</v>
      </c>
    </row>
    <row r="478" spans="1:15" ht="15.95" customHeight="1" x14ac:dyDescent="0.2">
      <c r="A478" s="47">
        <v>12</v>
      </c>
      <c r="B478" s="52" t="s">
        <v>78</v>
      </c>
      <c r="C478" s="87">
        <f t="shared" si="26"/>
        <v>82379804.100000009</v>
      </c>
      <c r="D478" s="48">
        <v>0</v>
      </c>
      <c r="E478" s="48">
        <v>131080.84</v>
      </c>
      <c r="F478" s="48">
        <v>0</v>
      </c>
      <c r="G478" s="48">
        <v>0</v>
      </c>
      <c r="H478" s="48">
        <v>631564.86</v>
      </c>
      <c r="I478" s="48">
        <v>52241.38</v>
      </c>
      <c r="J478" s="48">
        <v>1828133.37</v>
      </c>
      <c r="K478" s="48">
        <v>77898483.820000008</v>
      </c>
      <c r="L478" s="48">
        <v>0</v>
      </c>
      <c r="M478" s="48">
        <v>1681120.58</v>
      </c>
      <c r="N478" s="48">
        <v>157179.25</v>
      </c>
      <c r="O478" s="60">
        <f t="shared" si="27"/>
        <v>1.6328600317816868</v>
      </c>
    </row>
    <row r="479" spans="1:15" ht="15.95" customHeight="1" x14ac:dyDescent="0.2">
      <c r="A479" s="47">
        <v>13</v>
      </c>
      <c r="B479" s="51" t="s">
        <v>116</v>
      </c>
      <c r="C479" s="87">
        <f t="shared" si="26"/>
        <v>57065804.840000004</v>
      </c>
      <c r="D479" s="48">
        <v>7376.72</v>
      </c>
      <c r="E479" s="48">
        <v>240287.45</v>
      </c>
      <c r="F479" s="48">
        <v>502041.11</v>
      </c>
      <c r="G479" s="48">
        <v>101791.63</v>
      </c>
      <c r="H479" s="48">
        <v>520152.47</v>
      </c>
      <c r="I479" s="48">
        <v>223782.12</v>
      </c>
      <c r="J479" s="48">
        <v>10956.82</v>
      </c>
      <c r="K479" s="48">
        <v>54919758.890000001</v>
      </c>
      <c r="L479" s="48">
        <v>0</v>
      </c>
      <c r="M479" s="48">
        <v>0</v>
      </c>
      <c r="N479" s="48">
        <v>539657.63</v>
      </c>
      <c r="O479" s="60">
        <f t="shared" si="27"/>
        <v>1.1311081996696559</v>
      </c>
    </row>
    <row r="480" spans="1:15" ht="15.95" customHeight="1" x14ac:dyDescent="0.2">
      <c r="A480" s="47">
        <v>14</v>
      </c>
      <c r="B480" s="52" t="s">
        <v>108</v>
      </c>
      <c r="C480" s="87">
        <f t="shared" si="26"/>
        <v>49688771.960000008</v>
      </c>
      <c r="D480" s="48">
        <v>0</v>
      </c>
      <c r="E480" s="48">
        <v>17598.93</v>
      </c>
      <c r="F480" s="48">
        <v>0</v>
      </c>
      <c r="G480" s="48">
        <v>0</v>
      </c>
      <c r="H480" s="48">
        <v>174226.6</v>
      </c>
      <c r="I480" s="48">
        <v>20258.62</v>
      </c>
      <c r="J480" s="48">
        <v>214254.84</v>
      </c>
      <c r="K480" s="48">
        <v>42047316.469999999</v>
      </c>
      <c r="L480" s="48">
        <v>0</v>
      </c>
      <c r="M480" s="48">
        <v>7003400.4100000001</v>
      </c>
      <c r="N480" s="48">
        <v>211716.09</v>
      </c>
      <c r="O480" s="60">
        <f t="shared" si="27"/>
        <v>0.98488714131087129</v>
      </c>
    </row>
    <row r="481" spans="1:15" ht="15.95" customHeight="1" x14ac:dyDescent="0.2">
      <c r="A481" s="47">
        <v>15</v>
      </c>
      <c r="B481" s="52" t="s">
        <v>102</v>
      </c>
      <c r="C481" s="87">
        <f t="shared" si="26"/>
        <v>46991787.169999994</v>
      </c>
      <c r="D481" s="48">
        <v>3349893.22</v>
      </c>
      <c r="E481" s="48">
        <v>38340.949999999997</v>
      </c>
      <c r="F481" s="48">
        <v>0</v>
      </c>
      <c r="G481" s="48">
        <v>7518.97</v>
      </c>
      <c r="H481" s="48">
        <v>430092.22</v>
      </c>
      <c r="I481" s="48">
        <v>10000</v>
      </c>
      <c r="J481" s="48">
        <v>12784.98</v>
      </c>
      <c r="K481" s="48">
        <v>26982726.739999998</v>
      </c>
      <c r="L481" s="48">
        <v>0</v>
      </c>
      <c r="M481" s="48">
        <v>14144202.9</v>
      </c>
      <c r="N481" s="48">
        <v>2016227.19</v>
      </c>
      <c r="O481" s="60">
        <f t="shared" si="27"/>
        <v>0.93142988054136977</v>
      </c>
    </row>
    <row r="482" spans="1:15" ht="15.95" customHeight="1" x14ac:dyDescent="0.2">
      <c r="A482" s="47">
        <v>16</v>
      </c>
      <c r="B482" s="52" t="s">
        <v>81</v>
      </c>
      <c r="C482" s="87">
        <f t="shared" si="26"/>
        <v>32837436.300000001</v>
      </c>
      <c r="D482" s="48">
        <v>0</v>
      </c>
      <c r="E482" s="48">
        <v>9080642.9000000004</v>
      </c>
      <c r="F482" s="48">
        <v>0</v>
      </c>
      <c r="G482" s="48">
        <v>0</v>
      </c>
      <c r="H482" s="48">
        <v>7143808.0099999998</v>
      </c>
      <c r="I482" s="48">
        <v>0</v>
      </c>
      <c r="J482" s="48">
        <v>159837.34</v>
      </c>
      <c r="K482" s="48">
        <v>14585063.58</v>
      </c>
      <c r="L482" s="48">
        <v>0</v>
      </c>
      <c r="M482" s="48">
        <v>1038544.26</v>
      </c>
      <c r="N482" s="48">
        <v>829540.21</v>
      </c>
      <c r="O482" s="60">
        <f t="shared" si="27"/>
        <v>0.65087478498200402</v>
      </c>
    </row>
    <row r="483" spans="1:15" ht="15.95" customHeight="1" x14ac:dyDescent="0.2">
      <c r="A483" s="47">
        <v>17</v>
      </c>
      <c r="B483" s="52" t="s">
        <v>115</v>
      </c>
      <c r="C483" s="87">
        <f t="shared" si="26"/>
        <v>31375173.140000004</v>
      </c>
      <c r="D483" s="48">
        <v>91977.09</v>
      </c>
      <c r="E483" s="48">
        <v>271997.2</v>
      </c>
      <c r="F483" s="48">
        <v>0</v>
      </c>
      <c r="G483" s="48">
        <v>277920.95</v>
      </c>
      <c r="H483" s="48">
        <v>9378921.6900000013</v>
      </c>
      <c r="I483" s="48">
        <v>166968.94</v>
      </c>
      <c r="J483" s="48">
        <v>297518.38</v>
      </c>
      <c r="K483" s="48">
        <v>19259696.059999999</v>
      </c>
      <c r="L483" s="48">
        <v>0</v>
      </c>
      <c r="M483" s="48">
        <v>94853.03</v>
      </c>
      <c r="N483" s="48">
        <v>1535319.8</v>
      </c>
      <c r="O483" s="60">
        <f t="shared" si="27"/>
        <v>0.62189109054383307</v>
      </c>
    </row>
    <row r="484" spans="1:15" ht="15.95" customHeight="1" x14ac:dyDescent="0.2">
      <c r="A484" s="47">
        <v>18</v>
      </c>
      <c r="B484" s="52" t="s">
        <v>80</v>
      </c>
      <c r="C484" s="87">
        <f t="shared" si="26"/>
        <v>28373276.469999999</v>
      </c>
      <c r="D484" s="48">
        <v>0</v>
      </c>
      <c r="E484" s="48">
        <v>4715119.3499999996</v>
      </c>
      <c r="F484" s="48">
        <v>0</v>
      </c>
      <c r="G484" s="48">
        <v>0</v>
      </c>
      <c r="H484" s="48">
        <v>1266408.04</v>
      </c>
      <c r="I484" s="48">
        <v>415003.94</v>
      </c>
      <c r="J484" s="48">
        <v>0</v>
      </c>
      <c r="K484" s="48">
        <v>18121298.960000001</v>
      </c>
      <c r="L484" s="48">
        <v>0</v>
      </c>
      <c r="M484" s="48">
        <v>1703583.72</v>
      </c>
      <c r="N484" s="48">
        <v>2151862.46</v>
      </c>
      <c r="O484" s="60">
        <f t="shared" si="27"/>
        <v>0.5623901346295479</v>
      </c>
    </row>
    <row r="485" spans="1:15" ht="15.95" customHeight="1" x14ac:dyDescent="0.2">
      <c r="A485" s="47">
        <v>19</v>
      </c>
      <c r="B485" s="52" t="s">
        <v>93</v>
      </c>
      <c r="C485" s="87">
        <f t="shared" si="26"/>
        <v>28054029.84</v>
      </c>
      <c r="D485" s="48">
        <v>238663.78</v>
      </c>
      <c r="E485" s="48">
        <v>324022.46000000002</v>
      </c>
      <c r="F485" s="48">
        <v>22968425.280000001</v>
      </c>
      <c r="G485" s="48">
        <v>0</v>
      </c>
      <c r="H485" s="48">
        <v>0</v>
      </c>
      <c r="I485" s="48">
        <v>0</v>
      </c>
      <c r="J485" s="48">
        <v>0</v>
      </c>
      <c r="K485" s="48">
        <v>4196195.03</v>
      </c>
      <c r="L485" s="48">
        <v>0</v>
      </c>
      <c r="M485" s="48">
        <v>326723.28999999998</v>
      </c>
      <c r="N485" s="48">
        <v>0</v>
      </c>
      <c r="O485" s="60">
        <f t="shared" si="27"/>
        <v>0.55606230867629347</v>
      </c>
    </row>
    <row r="486" spans="1:15" ht="15.95" customHeight="1" x14ac:dyDescent="0.2">
      <c r="A486" s="47">
        <v>20</v>
      </c>
      <c r="B486" s="52" t="s">
        <v>83</v>
      </c>
      <c r="C486" s="87">
        <f t="shared" si="26"/>
        <v>27277043.890000001</v>
      </c>
      <c r="D486" s="48">
        <v>0</v>
      </c>
      <c r="E486" s="48">
        <v>0</v>
      </c>
      <c r="F486" s="48">
        <v>0</v>
      </c>
      <c r="G486" s="48">
        <v>0</v>
      </c>
      <c r="H486" s="48">
        <v>0</v>
      </c>
      <c r="I486" s="48">
        <v>0</v>
      </c>
      <c r="J486" s="48">
        <v>0</v>
      </c>
      <c r="K486" s="48">
        <v>27273250.789999999</v>
      </c>
      <c r="L486" s="48">
        <v>0</v>
      </c>
      <c r="M486" s="48">
        <v>3793.1</v>
      </c>
      <c r="N486" s="48">
        <v>0</v>
      </c>
      <c r="O486" s="60">
        <f t="shared" si="27"/>
        <v>0.5406615764595617</v>
      </c>
    </row>
    <row r="487" spans="1:15" ht="15.95" customHeight="1" x14ac:dyDescent="0.2">
      <c r="A487" s="47">
        <v>21</v>
      </c>
      <c r="B487" s="51" t="s">
        <v>110</v>
      </c>
      <c r="C487" s="87">
        <f t="shared" si="26"/>
        <v>23388129.350000001</v>
      </c>
      <c r="D487" s="48">
        <v>0</v>
      </c>
      <c r="E487" s="48">
        <v>0</v>
      </c>
      <c r="F487" s="48">
        <v>23388129.350000001</v>
      </c>
      <c r="G487" s="48">
        <v>0</v>
      </c>
      <c r="H487" s="48">
        <v>0</v>
      </c>
      <c r="I487" s="48">
        <v>0</v>
      </c>
      <c r="J487" s="48">
        <v>0</v>
      </c>
      <c r="K487" s="48">
        <v>0</v>
      </c>
      <c r="L487" s="48">
        <v>0</v>
      </c>
      <c r="M487" s="48">
        <v>0</v>
      </c>
      <c r="N487" s="48">
        <v>0</v>
      </c>
      <c r="O487" s="60">
        <f t="shared" si="27"/>
        <v>0.46357893237276104</v>
      </c>
    </row>
    <row r="488" spans="1:15" ht="15.95" customHeight="1" x14ac:dyDescent="0.2">
      <c r="A488" s="47">
        <v>22</v>
      </c>
      <c r="B488" s="52" t="s">
        <v>111</v>
      </c>
      <c r="C488" s="87">
        <f t="shared" si="26"/>
        <v>20242982.399999999</v>
      </c>
      <c r="D488" s="48">
        <v>0</v>
      </c>
      <c r="E488" s="48">
        <v>20242982.399999999</v>
      </c>
      <c r="F488" s="48">
        <v>0</v>
      </c>
      <c r="G488" s="48">
        <v>0</v>
      </c>
      <c r="H488" s="48">
        <v>0</v>
      </c>
      <c r="I488" s="48">
        <v>0</v>
      </c>
      <c r="J488" s="48">
        <v>0</v>
      </c>
      <c r="K488" s="48">
        <v>0</v>
      </c>
      <c r="L488" s="48">
        <v>0</v>
      </c>
      <c r="M488" s="48">
        <v>0</v>
      </c>
      <c r="N488" s="48">
        <v>0</v>
      </c>
      <c r="O488" s="60">
        <f t="shared" si="27"/>
        <v>0.40123859538311429</v>
      </c>
    </row>
    <row r="489" spans="1:15" ht="15.95" customHeight="1" x14ac:dyDescent="0.2">
      <c r="A489" s="47">
        <v>23</v>
      </c>
      <c r="B489" s="52" t="s">
        <v>120</v>
      </c>
      <c r="C489" s="87">
        <f t="shared" si="26"/>
        <v>20242404.370000001</v>
      </c>
      <c r="D489" s="48">
        <v>3449.65</v>
      </c>
      <c r="E489" s="48">
        <v>17327.560000000001</v>
      </c>
      <c r="F489" s="48">
        <v>301365.62</v>
      </c>
      <c r="G489" s="48">
        <v>58152.44</v>
      </c>
      <c r="H489" s="48">
        <v>998529.76</v>
      </c>
      <c r="I489" s="48">
        <v>42606.720000000001</v>
      </c>
      <c r="J489" s="48">
        <v>325262.40000000002</v>
      </c>
      <c r="K489" s="48">
        <v>16168531.890000001</v>
      </c>
      <c r="L489" s="48">
        <v>0</v>
      </c>
      <c r="M489" s="48">
        <v>1722247.96</v>
      </c>
      <c r="N489" s="48">
        <v>604930.37</v>
      </c>
      <c r="O489" s="60">
        <f t="shared" si="27"/>
        <v>0.40122713818077593</v>
      </c>
    </row>
    <row r="490" spans="1:15" ht="15.95" customHeight="1" x14ac:dyDescent="0.2">
      <c r="A490" s="47">
        <v>24</v>
      </c>
      <c r="B490" s="52" t="s">
        <v>101</v>
      </c>
      <c r="C490" s="87">
        <f t="shared" si="26"/>
        <v>19012625.029999997</v>
      </c>
      <c r="D490" s="48">
        <v>0</v>
      </c>
      <c r="E490" s="48">
        <v>418567.31</v>
      </c>
      <c r="F490" s="48">
        <v>18594057.719999999</v>
      </c>
      <c r="G490" s="48">
        <v>0</v>
      </c>
      <c r="H490" s="48">
        <v>0</v>
      </c>
      <c r="I490" s="48">
        <v>0</v>
      </c>
      <c r="J490" s="48">
        <v>0</v>
      </c>
      <c r="K490" s="48">
        <v>0</v>
      </c>
      <c r="L490" s="48">
        <v>0</v>
      </c>
      <c r="M490" s="48">
        <v>0</v>
      </c>
      <c r="N490" s="48">
        <v>0</v>
      </c>
      <c r="O490" s="60">
        <f t="shared" si="27"/>
        <v>0.37685153357555856</v>
      </c>
    </row>
    <row r="491" spans="1:15" ht="15.95" customHeight="1" x14ac:dyDescent="0.2">
      <c r="A491" s="47">
        <v>25</v>
      </c>
      <c r="B491" s="52" t="s">
        <v>166</v>
      </c>
      <c r="C491" s="87">
        <f t="shared" si="26"/>
        <v>12026090.249999998</v>
      </c>
      <c r="D491" s="48">
        <v>0</v>
      </c>
      <c r="E491" s="48">
        <v>355071.94</v>
      </c>
      <c r="F491" s="48">
        <v>66780</v>
      </c>
      <c r="G491" s="48">
        <v>6879.31</v>
      </c>
      <c r="H491" s="48">
        <v>1029629.22</v>
      </c>
      <c r="I491" s="48">
        <v>0</v>
      </c>
      <c r="J491" s="48">
        <v>218540.99</v>
      </c>
      <c r="K491" s="48">
        <v>4947949.22</v>
      </c>
      <c r="L491" s="48">
        <v>0</v>
      </c>
      <c r="M491" s="48">
        <v>4680738.47</v>
      </c>
      <c r="N491" s="48">
        <v>720501.1</v>
      </c>
      <c r="O491" s="60">
        <f t="shared" si="27"/>
        <v>0.23837058514957588</v>
      </c>
    </row>
    <row r="492" spans="1:15" ht="15.95" customHeight="1" x14ac:dyDescent="0.2">
      <c r="A492" s="47">
        <v>26</v>
      </c>
      <c r="B492" s="52" t="s">
        <v>119</v>
      </c>
      <c r="C492" s="87">
        <f t="shared" si="26"/>
        <v>10809542.139999999</v>
      </c>
      <c r="D492" s="48">
        <v>321.55</v>
      </c>
      <c r="E492" s="48">
        <v>8114600.4400000004</v>
      </c>
      <c r="F492" s="48">
        <v>0</v>
      </c>
      <c r="G492" s="48">
        <v>0</v>
      </c>
      <c r="H492" s="48">
        <v>2630605.06</v>
      </c>
      <c r="I492" s="48">
        <v>26981.93</v>
      </c>
      <c r="J492" s="48">
        <v>0</v>
      </c>
      <c r="K492" s="48">
        <v>0</v>
      </c>
      <c r="L492" s="48">
        <v>0</v>
      </c>
      <c r="M492" s="48">
        <v>24346.54</v>
      </c>
      <c r="N492" s="48">
        <v>12686.62</v>
      </c>
      <c r="O492" s="60">
        <f t="shared" si="27"/>
        <v>0.21425723834982849</v>
      </c>
    </row>
    <row r="493" spans="1:15" ht="15.95" customHeight="1" x14ac:dyDescent="0.2">
      <c r="A493" s="47">
        <v>27</v>
      </c>
      <c r="B493" s="52" t="s">
        <v>99</v>
      </c>
      <c r="C493" s="87">
        <f t="shared" si="26"/>
        <v>9957625.3300000001</v>
      </c>
      <c r="D493" s="48">
        <v>62732.74</v>
      </c>
      <c r="E493" s="48">
        <v>7089.2</v>
      </c>
      <c r="F493" s="48">
        <v>0</v>
      </c>
      <c r="G493" s="48">
        <v>52991.4</v>
      </c>
      <c r="H493" s="48">
        <v>2659192.79</v>
      </c>
      <c r="I493" s="48">
        <v>133.19</v>
      </c>
      <c r="J493" s="48">
        <v>59108.87</v>
      </c>
      <c r="K493" s="48">
        <v>5206370.91</v>
      </c>
      <c r="L493" s="48">
        <v>0</v>
      </c>
      <c r="M493" s="48">
        <v>367047.13</v>
      </c>
      <c r="N493" s="48">
        <v>1542959.1</v>
      </c>
      <c r="O493" s="60">
        <f t="shared" si="27"/>
        <v>0.1973712925206377</v>
      </c>
    </row>
    <row r="494" spans="1:15" ht="15.95" customHeight="1" x14ac:dyDescent="0.2">
      <c r="A494" s="47">
        <v>28</v>
      </c>
      <c r="B494" s="52" t="s">
        <v>82</v>
      </c>
      <c r="C494" s="87">
        <f t="shared" si="26"/>
        <v>5174663.4800000004</v>
      </c>
      <c r="D494" s="48">
        <v>0</v>
      </c>
      <c r="E494" s="48">
        <v>0</v>
      </c>
      <c r="F494" s="48">
        <v>0</v>
      </c>
      <c r="G494" s="48">
        <v>0</v>
      </c>
      <c r="H494" s="48">
        <v>0</v>
      </c>
      <c r="I494" s="48">
        <v>0</v>
      </c>
      <c r="J494" s="48">
        <v>0</v>
      </c>
      <c r="K494" s="48">
        <v>5174663.4800000004</v>
      </c>
      <c r="L494" s="48">
        <v>0</v>
      </c>
      <c r="M494" s="48">
        <v>0</v>
      </c>
      <c r="N494" s="48">
        <v>0</v>
      </c>
      <c r="O494" s="60">
        <f t="shared" si="27"/>
        <v>0.10256762888335558</v>
      </c>
    </row>
    <row r="495" spans="1:15" ht="15.95" customHeight="1" x14ac:dyDescent="0.2">
      <c r="A495" s="47">
        <v>29</v>
      </c>
      <c r="B495" s="52" t="s">
        <v>164</v>
      </c>
      <c r="C495" s="87">
        <f t="shared" si="26"/>
        <v>1965172</v>
      </c>
      <c r="D495" s="48">
        <v>0</v>
      </c>
      <c r="E495" s="48">
        <v>0</v>
      </c>
      <c r="F495" s="48">
        <v>0</v>
      </c>
      <c r="G495" s="48">
        <v>0</v>
      </c>
      <c r="H495" s="48">
        <v>573627</v>
      </c>
      <c r="I495" s="48">
        <v>0</v>
      </c>
      <c r="J495" s="48">
        <v>0</v>
      </c>
      <c r="K495" s="48">
        <v>1159365</v>
      </c>
      <c r="L495" s="48">
        <v>0</v>
      </c>
      <c r="M495" s="48">
        <v>33626</v>
      </c>
      <c r="N495" s="48">
        <v>198554</v>
      </c>
      <c r="O495" s="60">
        <f t="shared" si="27"/>
        <v>3.895191120485416E-2</v>
      </c>
    </row>
    <row r="496" spans="1:15" ht="15.95" customHeight="1" x14ac:dyDescent="0.2">
      <c r="A496" s="47">
        <v>30</v>
      </c>
      <c r="B496" s="52" t="s">
        <v>89</v>
      </c>
      <c r="C496" s="87">
        <f t="shared" si="26"/>
        <v>0</v>
      </c>
      <c r="D496" s="48">
        <v>0</v>
      </c>
      <c r="E496" s="48">
        <v>0</v>
      </c>
      <c r="F496" s="48">
        <v>0</v>
      </c>
      <c r="G496" s="48">
        <v>0</v>
      </c>
      <c r="H496" s="48">
        <v>0</v>
      </c>
      <c r="I496" s="48">
        <v>0</v>
      </c>
      <c r="J496" s="48">
        <v>0</v>
      </c>
      <c r="K496" s="48">
        <v>0</v>
      </c>
      <c r="L496" s="48">
        <v>0</v>
      </c>
      <c r="M496" s="48">
        <v>0</v>
      </c>
      <c r="N496" s="48">
        <v>0</v>
      </c>
      <c r="O496" s="60">
        <f t="shared" si="27"/>
        <v>0</v>
      </c>
    </row>
    <row r="497" spans="1:15" ht="15.95" customHeight="1" x14ac:dyDescent="0.2">
      <c r="A497" s="47">
        <v>31</v>
      </c>
      <c r="B497" s="52" t="s">
        <v>85</v>
      </c>
      <c r="C497" s="87">
        <f t="shared" si="26"/>
        <v>0</v>
      </c>
      <c r="D497" s="48">
        <v>0</v>
      </c>
      <c r="E497" s="48">
        <v>0</v>
      </c>
      <c r="F497" s="48">
        <v>0</v>
      </c>
      <c r="G497" s="48">
        <v>0</v>
      </c>
      <c r="H497" s="48">
        <v>0</v>
      </c>
      <c r="I497" s="48">
        <v>0</v>
      </c>
      <c r="J497" s="48">
        <v>0</v>
      </c>
      <c r="K497" s="48">
        <v>0</v>
      </c>
      <c r="L497" s="48">
        <v>0</v>
      </c>
      <c r="M497" s="48">
        <v>0</v>
      </c>
      <c r="N497" s="48">
        <v>0</v>
      </c>
      <c r="O497" s="60">
        <f t="shared" si="27"/>
        <v>0</v>
      </c>
    </row>
    <row r="498" spans="1:15" ht="15.95" customHeight="1" x14ac:dyDescent="0.2">
      <c r="A498" s="47">
        <v>32</v>
      </c>
      <c r="B498" s="52" t="s">
        <v>84</v>
      </c>
      <c r="C498" s="87">
        <f t="shared" si="26"/>
        <v>0</v>
      </c>
      <c r="D498" s="48">
        <v>0</v>
      </c>
      <c r="E498" s="48">
        <v>0</v>
      </c>
      <c r="F498" s="48">
        <v>0</v>
      </c>
      <c r="G498" s="48">
        <v>0</v>
      </c>
      <c r="H498" s="48">
        <v>0</v>
      </c>
      <c r="I498" s="48">
        <v>0</v>
      </c>
      <c r="J498" s="48">
        <v>0</v>
      </c>
      <c r="K498" s="48">
        <v>0</v>
      </c>
      <c r="L498" s="48">
        <v>0</v>
      </c>
      <c r="M498" s="48">
        <v>0</v>
      </c>
      <c r="N498" s="48">
        <v>0</v>
      </c>
      <c r="O498" s="60">
        <f t="shared" si="27"/>
        <v>0</v>
      </c>
    </row>
    <row r="499" spans="1:15" ht="15.95" customHeight="1" x14ac:dyDescent="0.2">
      <c r="A499" s="47">
        <v>33</v>
      </c>
      <c r="B499" s="52" t="s">
        <v>107</v>
      </c>
      <c r="C499" s="87">
        <f t="shared" si="26"/>
        <v>0</v>
      </c>
      <c r="D499" s="48">
        <v>0</v>
      </c>
      <c r="E499" s="48">
        <v>0</v>
      </c>
      <c r="F499" s="48">
        <v>0</v>
      </c>
      <c r="G499" s="48">
        <v>0</v>
      </c>
      <c r="H499" s="48">
        <v>0</v>
      </c>
      <c r="I499" s="48">
        <v>0</v>
      </c>
      <c r="J499" s="48">
        <v>0</v>
      </c>
      <c r="K499" s="48">
        <v>0</v>
      </c>
      <c r="L499" s="48">
        <v>0</v>
      </c>
      <c r="M499" s="48">
        <v>0</v>
      </c>
      <c r="N499" s="48">
        <v>0</v>
      </c>
      <c r="O499" s="60">
        <f t="shared" si="27"/>
        <v>0</v>
      </c>
    </row>
    <row r="500" spans="1:15" ht="15.95" customHeight="1" x14ac:dyDescent="0.2">
      <c r="A500" s="47">
        <v>34</v>
      </c>
      <c r="B500" s="52" t="s">
        <v>105</v>
      </c>
      <c r="C500" s="87">
        <f t="shared" si="26"/>
        <v>0</v>
      </c>
      <c r="D500" s="48">
        <v>0</v>
      </c>
      <c r="E500" s="48">
        <v>0</v>
      </c>
      <c r="F500" s="48">
        <v>0</v>
      </c>
      <c r="G500" s="48">
        <v>0</v>
      </c>
      <c r="H500" s="48">
        <v>0</v>
      </c>
      <c r="I500" s="48">
        <v>0</v>
      </c>
      <c r="J500" s="48">
        <v>0</v>
      </c>
      <c r="K500" s="48">
        <v>0</v>
      </c>
      <c r="L500" s="48">
        <v>0</v>
      </c>
      <c r="M500" s="48">
        <v>0</v>
      </c>
      <c r="N500" s="48">
        <v>0</v>
      </c>
      <c r="O500" s="60">
        <f t="shared" si="27"/>
        <v>0</v>
      </c>
    </row>
    <row r="501" spans="1:15" ht="15.95" customHeight="1" x14ac:dyDescent="0.2">
      <c r="A501" s="47">
        <v>35</v>
      </c>
      <c r="B501" s="52" t="s">
        <v>103</v>
      </c>
      <c r="C501" s="87">
        <f t="shared" si="26"/>
        <v>0</v>
      </c>
      <c r="D501" s="48">
        <v>0</v>
      </c>
      <c r="E501" s="48">
        <v>0</v>
      </c>
      <c r="F501" s="48">
        <v>0</v>
      </c>
      <c r="G501" s="48">
        <v>0</v>
      </c>
      <c r="H501" s="48">
        <v>0</v>
      </c>
      <c r="I501" s="48">
        <v>0</v>
      </c>
      <c r="J501" s="48">
        <v>0</v>
      </c>
      <c r="K501" s="48">
        <v>0</v>
      </c>
      <c r="L501" s="48">
        <v>0</v>
      </c>
      <c r="M501" s="48">
        <v>0</v>
      </c>
      <c r="N501" s="48">
        <v>0</v>
      </c>
      <c r="O501" s="60">
        <f t="shared" si="27"/>
        <v>0</v>
      </c>
    </row>
    <row r="502" spans="1:15" ht="15.95" customHeight="1" x14ac:dyDescent="0.2">
      <c r="A502" s="47">
        <v>36</v>
      </c>
      <c r="B502" s="52" t="s">
        <v>121</v>
      </c>
      <c r="C502" s="87">
        <f t="shared" si="26"/>
        <v>0</v>
      </c>
      <c r="D502" s="48">
        <v>0</v>
      </c>
      <c r="E502" s="48">
        <v>0</v>
      </c>
      <c r="F502" s="48">
        <v>0</v>
      </c>
      <c r="G502" s="48">
        <v>0</v>
      </c>
      <c r="H502" s="48">
        <v>0</v>
      </c>
      <c r="I502" s="48">
        <v>0</v>
      </c>
      <c r="J502" s="48">
        <v>0</v>
      </c>
      <c r="K502" s="48">
        <v>0</v>
      </c>
      <c r="L502" s="48">
        <v>0</v>
      </c>
      <c r="M502" s="48">
        <v>0</v>
      </c>
      <c r="N502" s="48">
        <v>0</v>
      </c>
      <c r="O502" s="60">
        <f t="shared" si="27"/>
        <v>0</v>
      </c>
    </row>
    <row r="503" spans="1:15" ht="15.95" customHeight="1" x14ac:dyDescent="0.2">
      <c r="A503" s="47">
        <v>37</v>
      </c>
      <c r="B503" s="52" t="s">
        <v>88</v>
      </c>
      <c r="C503" s="87">
        <f t="shared" si="26"/>
        <v>0</v>
      </c>
      <c r="D503" s="48">
        <v>0</v>
      </c>
      <c r="E503" s="48">
        <v>0</v>
      </c>
      <c r="F503" s="48">
        <v>0</v>
      </c>
      <c r="G503" s="48">
        <v>0</v>
      </c>
      <c r="H503" s="48">
        <v>0</v>
      </c>
      <c r="I503" s="48">
        <v>0</v>
      </c>
      <c r="J503" s="48">
        <v>0</v>
      </c>
      <c r="K503" s="48">
        <v>0</v>
      </c>
      <c r="L503" s="48">
        <v>0</v>
      </c>
      <c r="M503" s="48">
        <v>0</v>
      </c>
      <c r="N503" s="48">
        <v>0</v>
      </c>
      <c r="O503" s="60">
        <f t="shared" si="27"/>
        <v>0</v>
      </c>
    </row>
    <row r="504" spans="1:15" ht="15.95" customHeight="1" x14ac:dyDescent="0.2">
      <c r="A504" s="47">
        <v>38</v>
      </c>
      <c r="B504" s="52" t="s">
        <v>106</v>
      </c>
      <c r="C504" s="87">
        <f t="shared" si="26"/>
        <v>0</v>
      </c>
      <c r="D504" s="48">
        <v>0</v>
      </c>
      <c r="E504" s="48">
        <v>0</v>
      </c>
      <c r="F504" s="48">
        <v>0</v>
      </c>
      <c r="G504" s="48">
        <v>0</v>
      </c>
      <c r="H504" s="48">
        <v>0</v>
      </c>
      <c r="I504" s="48">
        <v>0</v>
      </c>
      <c r="J504" s="48">
        <v>0</v>
      </c>
      <c r="K504" s="48">
        <v>0</v>
      </c>
      <c r="L504" s="48">
        <v>0</v>
      </c>
      <c r="M504" s="48">
        <v>0</v>
      </c>
      <c r="N504" s="48">
        <v>0</v>
      </c>
      <c r="O504" s="60">
        <f t="shared" si="27"/>
        <v>0</v>
      </c>
    </row>
    <row r="505" spans="1:15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x14ac:dyDescent="0.2">
      <c r="B506" s="15"/>
    </row>
    <row r="526" spans="1:15" ht="17.25" hidden="1" customHeight="1" x14ac:dyDescent="0.3">
      <c r="A526" s="183" t="s">
        <v>42</v>
      </c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183"/>
    </row>
    <row r="527" spans="1:15" ht="12.75" hidden="1" customHeight="1" x14ac:dyDescent="0.2">
      <c r="A527" s="184" t="s">
        <v>56</v>
      </c>
      <c r="B527" s="184"/>
      <c r="C527" s="184"/>
      <c r="D527" s="184"/>
      <c r="E527" s="184"/>
      <c r="F527" s="184"/>
      <c r="G527" s="184"/>
      <c r="H527" s="184"/>
      <c r="I527" s="184"/>
      <c r="J527" s="184"/>
      <c r="K527" s="184"/>
      <c r="L527" s="184"/>
      <c r="M527" s="184"/>
      <c r="N527" s="184"/>
      <c r="O527" s="184"/>
    </row>
    <row r="528" spans="1:15" ht="12.75" hidden="1" customHeight="1" x14ac:dyDescent="0.2">
      <c r="A528" s="185" t="s">
        <v>129</v>
      </c>
      <c r="B528" s="186"/>
      <c r="C528" s="186"/>
      <c r="D528" s="186"/>
      <c r="E528" s="186"/>
      <c r="F528" s="186"/>
      <c r="G528" s="186"/>
      <c r="H528" s="186"/>
      <c r="I528" s="186"/>
      <c r="J528" s="186"/>
      <c r="K528" s="186"/>
      <c r="L528" s="186"/>
      <c r="M528" s="186"/>
      <c r="N528" s="186"/>
      <c r="O528" s="186"/>
    </row>
    <row r="529" spans="1:15" ht="12.75" hidden="1" customHeight="1" x14ac:dyDescent="0.2">
      <c r="A529" s="184" t="s">
        <v>114</v>
      </c>
      <c r="B529" s="184"/>
      <c r="C529" s="184"/>
      <c r="D529" s="184"/>
      <c r="E529" s="184"/>
      <c r="F529" s="184"/>
      <c r="G529" s="184"/>
      <c r="H529" s="184"/>
      <c r="I529" s="184"/>
      <c r="J529" s="184"/>
      <c r="K529" s="184"/>
      <c r="L529" s="184"/>
      <c r="M529" s="184"/>
      <c r="N529" s="184"/>
      <c r="O529" s="184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6" t="s">
        <v>32</v>
      </c>
      <c r="B531" s="80" t="s">
        <v>109</v>
      </c>
      <c r="C531" s="156" t="s">
        <v>0</v>
      </c>
      <c r="D531" s="156" t="s">
        <v>43</v>
      </c>
      <c r="E531" s="156" t="s">
        <v>13</v>
      </c>
      <c r="F531" s="156" t="s">
        <v>44</v>
      </c>
      <c r="G531" s="156" t="s">
        <v>15</v>
      </c>
      <c r="H531" s="156" t="s">
        <v>45</v>
      </c>
      <c r="I531" s="156" t="s">
        <v>113</v>
      </c>
      <c r="J531" s="156" t="s">
        <v>46</v>
      </c>
      <c r="K531" s="156" t="s">
        <v>36</v>
      </c>
      <c r="L531" s="156" t="s">
        <v>47</v>
      </c>
      <c r="M531" s="156" t="s">
        <v>48</v>
      </c>
      <c r="N531" s="156" t="s">
        <v>49</v>
      </c>
      <c r="O531" s="156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8">SUM(E533:E570)</f>
        <v>0</v>
      </c>
      <c r="F532" s="87">
        <f t="shared" si="28"/>
        <v>0</v>
      </c>
      <c r="G532" s="87">
        <f t="shared" si="28"/>
        <v>0</v>
      </c>
      <c r="H532" s="87">
        <f t="shared" si="28"/>
        <v>0</v>
      </c>
      <c r="I532" s="87">
        <f t="shared" si="28"/>
        <v>0</v>
      </c>
      <c r="J532" s="87">
        <f t="shared" si="28"/>
        <v>0</v>
      </c>
      <c r="K532" s="87">
        <f t="shared" si="28"/>
        <v>0</v>
      </c>
      <c r="L532" s="87">
        <f t="shared" si="28"/>
        <v>0</v>
      </c>
      <c r="M532" s="87">
        <f t="shared" si="28"/>
        <v>0</v>
      </c>
      <c r="N532" s="87">
        <f t="shared" si="28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91</v>
      </c>
      <c r="C533" s="87">
        <f t="shared" ref="C533:C539" si="29">SUM(D533:N533)</f>
        <v>0</v>
      </c>
      <c r="D533" s="48">
        <f>'PNC, Exon. &amp; no Exon.'!F478</f>
        <v>0</v>
      </c>
      <c r="E533" s="48">
        <f>'PNC, Exon. &amp; no Exon.'!I478</f>
        <v>0</v>
      </c>
      <c r="F533" s="48">
        <f>'PNC, Exon. &amp; no Exon.'!L478</f>
        <v>0</v>
      </c>
      <c r="G533" s="48">
        <f>'PNC, Exon. &amp; no Exon.'!O478</f>
        <v>0</v>
      </c>
      <c r="H533" s="48">
        <f>'PNC, Exon. &amp; no Exon.'!R478</f>
        <v>0</v>
      </c>
      <c r="I533" s="48">
        <f>'PNC, Exon. &amp; no Exon.'!U478</f>
        <v>0</v>
      </c>
      <c r="J533" s="48">
        <f>'PNC, Exon. &amp; no Exon.'!X478</f>
        <v>0</v>
      </c>
      <c r="K533" s="48">
        <f>'PNC, Exon. &amp; no Exon.'!AA478</f>
        <v>0</v>
      </c>
      <c r="L533" s="48">
        <f>'PNC, Exon. &amp; no Exon.'!AD478</f>
        <v>0</v>
      </c>
      <c r="M533" s="48">
        <f>'PNC, Exon. &amp; no Exon.'!AG478</f>
        <v>0</v>
      </c>
      <c r="N533" s="48">
        <f>'PNC, Exon. &amp; no Exon.'!AJ478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29"/>
        <v>0</v>
      </c>
      <c r="D534" s="48">
        <f>'PNC, Exon. &amp; no Exon.'!F479</f>
        <v>0</v>
      </c>
      <c r="E534" s="48">
        <f>'PNC, Exon. &amp; no Exon.'!I479</f>
        <v>0</v>
      </c>
      <c r="F534" s="48">
        <f>'PNC, Exon. &amp; no Exon.'!L479</f>
        <v>0</v>
      </c>
      <c r="G534" s="48">
        <f>'PNC, Exon. &amp; no Exon.'!O479</f>
        <v>0</v>
      </c>
      <c r="H534" s="48">
        <f>'PNC, Exon. &amp; no Exon.'!R479</f>
        <v>0</v>
      </c>
      <c r="I534" s="48">
        <f>'PNC, Exon. &amp; no Exon.'!U479</f>
        <v>0</v>
      </c>
      <c r="J534" s="48">
        <f>'PNC, Exon. &amp; no Exon.'!X479</f>
        <v>0</v>
      </c>
      <c r="K534" s="48">
        <f>'PNC, Exon. &amp; no Exon.'!AA479</f>
        <v>0</v>
      </c>
      <c r="L534" s="48">
        <f>'PNC, Exon. &amp; no Exon.'!AD479</f>
        <v>0</v>
      </c>
      <c r="M534" s="48">
        <f>'PNC, Exon. &amp; no Exon.'!AG479</f>
        <v>0</v>
      </c>
      <c r="N534" s="48">
        <f>'PNC, Exon. &amp; no Exon.'!AJ479</f>
        <v>0</v>
      </c>
      <c r="O534" s="60" t="e">
        <f t="shared" ref="O534:O570" si="30">(C534/$C$532*100)</f>
        <v>#DIV/0!</v>
      </c>
    </row>
    <row r="535" spans="1:15" ht="15.95" hidden="1" customHeight="1" x14ac:dyDescent="0.2">
      <c r="A535" s="47">
        <v>3</v>
      </c>
      <c r="B535" s="52" t="s">
        <v>100</v>
      </c>
      <c r="C535" s="87">
        <f t="shared" si="29"/>
        <v>0</v>
      </c>
      <c r="D535" s="48">
        <f>'PNC, Exon. &amp; no Exon.'!F480</f>
        <v>0</v>
      </c>
      <c r="E535" s="48">
        <f>'PNC, Exon. &amp; no Exon.'!I480</f>
        <v>0</v>
      </c>
      <c r="F535" s="48">
        <f>'PNC, Exon. &amp; no Exon.'!L480</f>
        <v>0</v>
      </c>
      <c r="G535" s="48">
        <f>'PNC, Exon. &amp; no Exon.'!O480</f>
        <v>0</v>
      </c>
      <c r="H535" s="48">
        <f>'PNC, Exon. &amp; no Exon.'!R480</f>
        <v>0</v>
      </c>
      <c r="I535" s="48">
        <f>'PNC, Exon. &amp; no Exon.'!U480</f>
        <v>0</v>
      </c>
      <c r="J535" s="48">
        <f>'PNC, Exon. &amp; no Exon.'!X480</f>
        <v>0</v>
      </c>
      <c r="K535" s="48">
        <f>'PNC, Exon. &amp; no Exon.'!AA480</f>
        <v>0</v>
      </c>
      <c r="L535" s="48">
        <f>'PNC, Exon. &amp; no Exon.'!AD480</f>
        <v>0</v>
      </c>
      <c r="M535" s="48">
        <f>'PNC, Exon. &amp; no Exon.'!AG480</f>
        <v>0</v>
      </c>
      <c r="N535" s="48">
        <f>'PNC, Exon. &amp; no Exon.'!AJ480</f>
        <v>0</v>
      </c>
      <c r="O535" s="60" t="e">
        <f t="shared" si="30"/>
        <v>#DIV/0!</v>
      </c>
    </row>
    <row r="536" spans="1:15" ht="15.95" hidden="1" customHeight="1" x14ac:dyDescent="0.2">
      <c r="A536" s="47">
        <v>4</v>
      </c>
      <c r="B536" s="52" t="s">
        <v>97</v>
      </c>
      <c r="C536" s="87">
        <f t="shared" si="29"/>
        <v>0</v>
      </c>
      <c r="D536" s="48">
        <f>'PNC, Exon. &amp; no Exon.'!F481</f>
        <v>0</v>
      </c>
      <c r="E536" s="48">
        <f>'PNC, Exon. &amp; no Exon.'!I481</f>
        <v>0</v>
      </c>
      <c r="F536" s="48">
        <f>'PNC, Exon. &amp; no Exon.'!L481</f>
        <v>0</v>
      </c>
      <c r="G536" s="48">
        <f>'PNC, Exon. &amp; no Exon.'!O481</f>
        <v>0</v>
      </c>
      <c r="H536" s="48">
        <f>'PNC, Exon. &amp; no Exon.'!R481</f>
        <v>0</v>
      </c>
      <c r="I536" s="48">
        <f>'PNC, Exon. &amp; no Exon.'!U481</f>
        <v>0</v>
      </c>
      <c r="J536" s="48">
        <f>'PNC, Exon. &amp; no Exon.'!X481</f>
        <v>0</v>
      </c>
      <c r="K536" s="48">
        <f>'PNC, Exon. &amp; no Exon.'!AA481</f>
        <v>0</v>
      </c>
      <c r="L536" s="48">
        <f>'PNC, Exon. &amp; no Exon.'!AD481</f>
        <v>0</v>
      </c>
      <c r="M536" s="48">
        <f>'PNC, Exon. &amp; no Exon.'!AG481</f>
        <v>0</v>
      </c>
      <c r="N536" s="48">
        <f>'PNC, Exon. &amp; no Exon.'!AJ481</f>
        <v>0</v>
      </c>
      <c r="O536" s="60" t="e">
        <f t="shared" si="30"/>
        <v>#DIV/0!</v>
      </c>
    </row>
    <row r="537" spans="1:15" ht="15.95" hidden="1" customHeight="1" x14ac:dyDescent="0.2">
      <c r="A537" s="47">
        <v>5</v>
      </c>
      <c r="B537" s="52" t="s">
        <v>92</v>
      </c>
      <c r="C537" s="87">
        <f t="shared" si="29"/>
        <v>0</v>
      </c>
      <c r="D537" s="48">
        <f>'PNC, Exon. &amp; no Exon.'!F482</f>
        <v>0</v>
      </c>
      <c r="E537" s="48">
        <f>'PNC, Exon. &amp; no Exon.'!I482</f>
        <v>0</v>
      </c>
      <c r="F537" s="48">
        <f>'PNC, Exon. &amp; no Exon.'!L482</f>
        <v>0</v>
      </c>
      <c r="G537" s="48">
        <f>'PNC, Exon. &amp; no Exon.'!O482</f>
        <v>0</v>
      </c>
      <c r="H537" s="48">
        <f>'PNC, Exon. &amp; no Exon.'!R482</f>
        <v>0</v>
      </c>
      <c r="I537" s="48">
        <f>'PNC, Exon. &amp; no Exon.'!U482</f>
        <v>0</v>
      </c>
      <c r="J537" s="48">
        <f>'PNC, Exon. &amp; no Exon.'!X482</f>
        <v>0</v>
      </c>
      <c r="K537" s="48">
        <f>'PNC, Exon. &amp; no Exon.'!AA482</f>
        <v>0</v>
      </c>
      <c r="L537" s="48">
        <f>'PNC, Exon. &amp; no Exon.'!AD482</f>
        <v>0</v>
      </c>
      <c r="M537" s="48">
        <f>'PNC, Exon. &amp; no Exon.'!AG482</f>
        <v>0</v>
      </c>
      <c r="N537" s="48">
        <f>'PNC, Exon. &amp; no Exon.'!AJ482</f>
        <v>0</v>
      </c>
      <c r="O537" s="60" t="e">
        <f t="shared" si="30"/>
        <v>#DIV/0!</v>
      </c>
    </row>
    <row r="538" spans="1:15" ht="15.95" hidden="1" customHeight="1" x14ac:dyDescent="0.2">
      <c r="A538" s="47">
        <v>6</v>
      </c>
      <c r="B538" s="52" t="s">
        <v>89</v>
      </c>
      <c r="C538" s="87">
        <f t="shared" si="29"/>
        <v>0</v>
      </c>
      <c r="D538" s="48">
        <f>'PNC, Exon. &amp; no Exon.'!F483</f>
        <v>0</v>
      </c>
      <c r="E538" s="48">
        <f>'PNC, Exon. &amp; no Exon.'!I483</f>
        <v>0</v>
      </c>
      <c r="F538" s="48">
        <f>'PNC, Exon. &amp; no Exon.'!L483</f>
        <v>0</v>
      </c>
      <c r="G538" s="48">
        <f>'PNC, Exon. &amp; no Exon.'!O483</f>
        <v>0</v>
      </c>
      <c r="H538" s="48">
        <f>'PNC, Exon. &amp; no Exon.'!R483</f>
        <v>0</v>
      </c>
      <c r="I538" s="48">
        <f>'PNC, Exon. &amp; no Exon.'!U483</f>
        <v>0</v>
      </c>
      <c r="J538" s="48">
        <f>'PNC, Exon. &amp; no Exon.'!X483</f>
        <v>0</v>
      </c>
      <c r="K538" s="48">
        <f>'PNC, Exon. &amp; no Exon.'!AA483</f>
        <v>0</v>
      </c>
      <c r="L538" s="48">
        <f>'PNC, Exon. &amp; no Exon.'!AD483</f>
        <v>0</v>
      </c>
      <c r="M538" s="48">
        <f>'PNC, Exon. &amp; no Exon.'!AG483</f>
        <v>0</v>
      </c>
      <c r="N538" s="48">
        <f>'PNC, Exon. &amp; no Exon.'!AJ483</f>
        <v>0</v>
      </c>
      <c r="O538" s="60" t="e">
        <f t="shared" si="30"/>
        <v>#DIV/0!</v>
      </c>
    </row>
    <row r="539" spans="1:15" ht="15.95" hidden="1" customHeight="1" x14ac:dyDescent="0.2">
      <c r="A539" s="47">
        <v>7</v>
      </c>
      <c r="B539" s="52" t="s">
        <v>94</v>
      </c>
      <c r="C539" s="87">
        <f t="shared" si="29"/>
        <v>0</v>
      </c>
      <c r="D539" s="48">
        <f>'PNC, Exon. &amp; no Exon.'!F484</f>
        <v>0</v>
      </c>
      <c r="E539" s="48">
        <f>'PNC, Exon. &amp; no Exon.'!I484</f>
        <v>0</v>
      </c>
      <c r="F539" s="48">
        <f>'PNC, Exon. &amp; no Exon.'!L484</f>
        <v>0</v>
      </c>
      <c r="G539" s="48">
        <f>'PNC, Exon. &amp; no Exon.'!O484</f>
        <v>0</v>
      </c>
      <c r="H539" s="48">
        <f>'PNC, Exon. &amp; no Exon.'!R484</f>
        <v>0</v>
      </c>
      <c r="I539" s="48">
        <f>'PNC, Exon. &amp; no Exon.'!U484</f>
        <v>0</v>
      </c>
      <c r="J539" s="48">
        <f>'PNC, Exon. &amp; no Exon.'!X484</f>
        <v>0</v>
      </c>
      <c r="K539" s="48">
        <f>'PNC, Exon. &amp; no Exon.'!AA484</f>
        <v>0</v>
      </c>
      <c r="L539" s="48">
        <f>'PNC, Exon. &amp; no Exon.'!AD484</f>
        <v>0</v>
      </c>
      <c r="M539" s="48">
        <f>'PNC, Exon. &amp; no Exon.'!AG484</f>
        <v>0</v>
      </c>
      <c r="N539" s="48">
        <f>'PNC, Exon. &amp; no Exon.'!AJ484</f>
        <v>0</v>
      </c>
      <c r="O539" s="60" t="e">
        <f t="shared" si="30"/>
        <v>#DIV/0!</v>
      </c>
    </row>
    <row r="540" spans="1:15" ht="15.95" hidden="1" customHeight="1" x14ac:dyDescent="0.2">
      <c r="A540" s="47">
        <v>8</v>
      </c>
      <c r="B540" s="52" t="s">
        <v>90</v>
      </c>
      <c r="C540" s="87">
        <f t="shared" ref="C540:C561" si="31">SUM(D540:N540)</f>
        <v>0</v>
      </c>
      <c r="D540" s="48">
        <f>'PNC, Exon. &amp; no Exon.'!F485</f>
        <v>0</v>
      </c>
      <c r="E540" s="48">
        <f>'PNC, Exon. &amp; no Exon.'!I485</f>
        <v>0</v>
      </c>
      <c r="F540" s="48">
        <f>'PNC, Exon. &amp; no Exon.'!L485</f>
        <v>0</v>
      </c>
      <c r="G540" s="48">
        <f>'PNC, Exon. &amp; no Exon.'!O485</f>
        <v>0</v>
      </c>
      <c r="H540" s="48">
        <f>'PNC, Exon. &amp; no Exon.'!R485</f>
        <v>0</v>
      </c>
      <c r="I540" s="48">
        <f>'PNC, Exon. &amp; no Exon.'!U485</f>
        <v>0</v>
      </c>
      <c r="J540" s="48">
        <f>'PNC, Exon. &amp; no Exon.'!X485</f>
        <v>0</v>
      </c>
      <c r="K540" s="48">
        <f>'PNC, Exon. &amp; no Exon.'!AA485</f>
        <v>0</v>
      </c>
      <c r="L540" s="48">
        <f>'PNC, Exon. &amp; no Exon.'!AD485</f>
        <v>0</v>
      </c>
      <c r="M540" s="48">
        <f>'PNC, Exon. &amp; no Exon.'!AG485</f>
        <v>0</v>
      </c>
      <c r="N540" s="48">
        <f>'PNC, Exon. &amp; no Exon.'!AJ485</f>
        <v>0</v>
      </c>
      <c r="O540" s="60" t="e">
        <f t="shared" si="30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1"/>
        <v>0</v>
      </c>
      <c r="D541" s="48">
        <f>'PNC, Exon. &amp; no Exon.'!F486</f>
        <v>0</v>
      </c>
      <c r="E541" s="48">
        <f>'PNC, Exon. &amp; no Exon.'!I486</f>
        <v>0</v>
      </c>
      <c r="F541" s="48">
        <f>'PNC, Exon. &amp; no Exon.'!L486</f>
        <v>0</v>
      </c>
      <c r="G541" s="48">
        <f>'PNC, Exon. &amp; no Exon.'!O486</f>
        <v>0</v>
      </c>
      <c r="H541" s="48">
        <f>'PNC, Exon. &amp; no Exon.'!R486</f>
        <v>0</v>
      </c>
      <c r="I541" s="48">
        <f>'PNC, Exon. &amp; no Exon.'!U486</f>
        <v>0</v>
      </c>
      <c r="J541" s="48">
        <f>'PNC, Exon. &amp; no Exon.'!X486</f>
        <v>0</v>
      </c>
      <c r="K541" s="48">
        <f>'PNC, Exon. &amp; no Exon.'!AA486</f>
        <v>0</v>
      </c>
      <c r="L541" s="48">
        <f>'PNC, Exon. &amp; no Exon.'!AD486</f>
        <v>0</v>
      </c>
      <c r="M541" s="48">
        <f>'PNC, Exon. &amp; no Exon.'!AG486</f>
        <v>0</v>
      </c>
      <c r="N541" s="48">
        <f>'PNC, Exon. &amp; no Exon.'!AJ486</f>
        <v>0</v>
      </c>
      <c r="O541" s="60" t="e">
        <f t="shared" si="30"/>
        <v>#DIV/0!</v>
      </c>
    </row>
    <row r="542" spans="1:15" ht="15.95" hidden="1" customHeight="1" x14ac:dyDescent="0.2">
      <c r="A542" s="47">
        <v>10</v>
      </c>
      <c r="B542" s="52" t="s">
        <v>96</v>
      </c>
      <c r="C542" s="87">
        <f t="shared" si="31"/>
        <v>0</v>
      </c>
      <c r="D542" s="48">
        <f>'PNC, Exon. &amp; no Exon.'!F487</f>
        <v>0</v>
      </c>
      <c r="E542" s="48">
        <f>'PNC, Exon. &amp; no Exon.'!I487</f>
        <v>0</v>
      </c>
      <c r="F542" s="48">
        <f>'PNC, Exon. &amp; no Exon.'!L487</f>
        <v>0</v>
      </c>
      <c r="G542" s="48">
        <f>'PNC, Exon. &amp; no Exon.'!O487</f>
        <v>0</v>
      </c>
      <c r="H542" s="48">
        <f>'PNC, Exon. &amp; no Exon.'!R487</f>
        <v>0</v>
      </c>
      <c r="I542" s="48">
        <f>'PNC, Exon. &amp; no Exon.'!U487</f>
        <v>0</v>
      </c>
      <c r="J542" s="48">
        <f>'PNC, Exon. &amp; no Exon.'!X487</f>
        <v>0</v>
      </c>
      <c r="K542" s="48">
        <f>'PNC, Exon. &amp; no Exon.'!AA487</f>
        <v>0</v>
      </c>
      <c r="L542" s="48">
        <f>'PNC, Exon. &amp; no Exon.'!AD487</f>
        <v>0</v>
      </c>
      <c r="M542" s="48">
        <f>'PNC, Exon. &amp; no Exon.'!AG487</f>
        <v>0</v>
      </c>
      <c r="N542" s="48">
        <f>'PNC, Exon. &amp; no Exon.'!AJ487</f>
        <v>0</v>
      </c>
      <c r="O542" s="60" t="e">
        <f t="shared" si="30"/>
        <v>#DIV/0!</v>
      </c>
    </row>
    <row r="543" spans="1:15" ht="15.95" hidden="1" customHeight="1" x14ac:dyDescent="0.2">
      <c r="A543" s="47">
        <v>11</v>
      </c>
      <c r="B543" s="52" t="s">
        <v>99</v>
      </c>
      <c r="C543" s="87">
        <f t="shared" si="31"/>
        <v>0</v>
      </c>
      <c r="D543" s="48">
        <f>'PNC, Exon. &amp; no Exon.'!F488</f>
        <v>0</v>
      </c>
      <c r="E543" s="48">
        <f>'PNC, Exon. &amp; no Exon.'!I488</f>
        <v>0</v>
      </c>
      <c r="F543" s="48">
        <f>'PNC, Exon. &amp; no Exon.'!L488</f>
        <v>0</v>
      </c>
      <c r="G543" s="48">
        <f>'PNC, Exon. &amp; no Exon.'!O488</f>
        <v>0</v>
      </c>
      <c r="H543" s="48">
        <f>'PNC, Exon. &amp; no Exon.'!R488</f>
        <v>0</v>
      </c>
      <c r="I543" s="48">
        <f>'PNC, Exon. &amp; no Exon.'!U488</f>
        <v>0</v>
      </c>
      <c r="J543" s="48">
        <f>'PNC, Exon. &amp; no Exon.'!X488</f>
        <v>0</v>
      </c>
      <c r="K543" s="48">
        <f>'PNC, Exon. &amp; no Exon.'!AA488</f>
        <v>0</v>
      </c>
      <c r="L543" s="48">
        <f>'PNC, Exon. &amp; no Exon.'!AD488</f>
        <v>0</v>
      </c>
      <c r="M543" s="48">
        <f>'PNC, Exon. &amp; no Exon.'!AG488</f>
        <v>0</v>
      </c>
      <c r="N543" s="48">
        <f>'PNC, Exon. &amp; no Exon.'!AJ488</f>
        <v>0</v>
      </c>
      <c r="O543" s="60" t="e">
        <f t="shared" si="30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1"/>
        <v>0</v>
      </c>
      <c r="D544" s="48">
        <f>'PNC, Exon. &amp; no Exon.'!F489</f>
        <v>0</v>
      </c>
      <c r="E544" s="48">
        <f>'PNC, Exon. &amp; no Exon.'!I489</f>
        <v>0</v>
      </c>
      <c r="F544" s="48">
        <f>'PNC, Exon. &amp; no Exon.'!L489</f>
        <v>0</v>
      </c>
      <c r="G544" s="48">
        <f>'PNC, Exon. &amp; no Exon.'!O489</f>
        <v>0</v>
      </c>
      <c r="H544" s="48">
        <f>'PNC, Exon. &amp; no Exon.'!R489</f>
        <v>0</v>
      </c>
      <c r="I544" s="48">
        <f>'PNC, Exon. &amp; no Exon.'!U489</f>
        <v>0</v>
      </c>
      <c r="J544" s="48">
        <f>'PNC, Exon. &amp; no Exon.'!X489</f>
        <v>0</v>
      </c>
      <c r="K544" s="48">
        <f>'PNC, Exon. &amp; no Exon.'!AA489</f>
        <v>0</v>
      </c>
      <c r="L544" s="48">
        <f>'PNC, Exon. &amp; no Exon.'!AD489</f>
        <v>0</v>
      </c>
      <c r="M544" s="48">
        <f>'PNC, Exon. &amp; no Exon.'!AG489</f>
        <v>0</v>
      </c>
      <c r="N544" s="48">
        <f>'PNC, Exon. &amp; no Exon.'!AJ489</f>
        <v>0</v>
      </c>
      <c r="O544" s="60" t="e">
        <f t="shared" si="30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1"/>
        <v>0</v>
      </c>
      <c r="D545" s="48">
        <f>'PNC, Exon. &amp; no Exon.'!F490</f>
        <v>0</v>
      </c>
      <c r="E545" s="48">
        <f>'PNC, Exon. &amp; no Exon.'!I490</f>
        <v>0</v>
      </c>
      <c r="F545" s="48">
        <f>'PNC, Exon. &amp; no Exon.'!L490</f>
        <v>0</v>
      </c>
      <c r="G545" s="48">
        <f>'PNC, Exon. &amp; no Exon.'!O490</f>
        <v>0</v>
      </c>
      <c r="H545" s="48">
        <f>'PNC, Exon. &amp; no Exon.'!R490</f>
        <v>0</v>
      </c>
      <c r="I545" s="48">
        <f>'PNC, Exon. &amp; no Exon.'!U490</f>
        <v>0</v>
      </c>
      <c r="J545" s="48">
        <f>'PNC, Exon. &amp; no Exon.'!X490</f>
        <v>0</v>
      </c>
      <c r="K545" s="48">
        <f>'PNC, Exon. &amp; no Exon.'!AA490</f>
        <v>0</v>
      </c>
      <c r="L545" s="48">
        <f>'PNC, Exon. &amp; no Exon.'!AD490</f>
        <v>0</v>
      </c>
      <c r="M545" s="48">
        <f>'PNC, Exon. &amp; no Exon.'!AG490</f>
        <v>0</v>
      </c>
      <c r="N545" s="48">
        <f>'PNC, Exon. &amp; no Exon.'!AJ490</f>
        <v>0</v>
      </c>
      <c r="O545" s="60" t="e">
        <f t="shared" si="30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1"/>
        <v>0</v>
      </c>
      <c r="D546" s="48">
        <f>'PNC, Exon. &amp; no Exon.'!F491</f>
        <v>0</v>
      </c>
      <c r="E546" s="48">
        <f>'PNC, Exon. &amp; no Exon.'!I491</f>
        <v>0</v>
      </c>
      <c r="F546" s="48">
        <f>'PNC, Exon. &amp; no Exon.'!L491</f>
        <v>0</v>
      </c>
      <c r="G546" s="48">
        <f>'PNC, Exon. &amp; no Exon.'!O491</f>
        <v>0</v>
      </c>
      <c r="H546" s="48">
        <f>'PNC, Exon. &amp; no Exon.'!R491</f>
        <v>0</v>
      </c>
      <c r="I546" s="48">
        <f>'PNC, Exon. &amp; no Exon.'!U491</f>
        <v>0</v>
      </c>
      <c r="J546" s="48">
        <f>'PNC, Exon. &amp; no Exon.'!X491</f>
        <v>0</v>
      </c>
      <c r="K546" s="48">
        <f>'PNC, Exon. &amp; no Exon.'!AA491</f>
        <v>0</v>
      </c>
      <c r="L546" s="48">
        <f>'PNC, Exon. &amp; no Exon.'!AD491</f>
        <v>0</v>
      </c>
      <c r="M546" s="48">
        <f>'PNC, Exon. &amp; no Exon.'!AG491</f>
        <v>0</v>
      </c>
      <c r="N546" s="48">
        <f>'PNC, Exon. &amp; no Exon.'!AJ491</f>
        <v>0</v>
      </c>
      <c r="O546" s="60" t="e">
        <f t="shared" si="30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1"/>
        <v>0</v>
      </c>
      <c r="D547" s="48">
        <f>'PNC, Exon. &amp; no Exon.'!F492</f>
        <v>0</v>
      </c>
      <c r="E547" s="48">
        <f>'PNC, Exon. &amp; no Exon.'!I492</f>
        <v>0</v>
      </c>
      <c r="F547" s="48">
        <f>'PNC, Exon. &amp; no Exon.'!L492</f>
        <v>0</v>
      </c>
      <c r="G547" s="48">
        <f>'PNC, Exon. &amp; no Exon.'!O492</f>
        <v>0</v>
      </c>
      <c r="H547" s="48">
        <f>'PNC, Exon. &amp; no Exon.'!R492</f>
        <v>0</v>
      </c>
      <c r="I547" s="48">
        <f>'PNC, Exon. &amp; no Exon.'!U492</f>
        <v>0</v>
      </c>
      <c r="J547" s="48">
        <f>'PNC, Exon. &amp; no Exon.'!X492</f>
        <v>0</v>
      </c>
      <c r="K547" s="48">
        <f>'PNC, Exon. &amp; no Exon.'!AA492</f>
        <v>0</v>
      </c>
      <c r="L547" s="48">
        <f>'PNC, Exon. &amp; no Exon.'!AD492</f>
        <v>0</v>
      </c>
      <c r="M547" s="48">
        <f>'PNC, Exon. &amp; no Exon.'!AG492</f>
        <v>0</v>
      </c>
      <c r="N547" s="48">
        <f>'PNC, Exon. &amp; no Exon.'!AJ492</f>
        <v>0</v>
      </c>
      <c r="O547" s="60" t="e">
        <f t="shared" si="30"/>
        <v>#DIV/0!</v>
      </c>
    </row>
    <row r="548" spans="1:15" ht="15.95" hidden="1" customHeight="1" x14ac:dyDescent="0.2">
      <c r="A548" s="47">
        <v>16</v>
      </c>
      <c r="B548" s="52" t="s">
        <v>108</v>
      </c>
      <c r="C548" s="87">
        <f t="shared" si="31"/>
        <v>0</v>
      </c>
      <c r="D548" s="48">
        <f>'PNC, Exon. &amp; no Exon.'!F493</f>
        <v>0</v>
      </c>
      <c r="E548" s="48">
        <f>'PNC, Exon. &amp; no Exon.'!I493</f>
        <v>0</v>
      </c>
      <c r="F548" s="48">
        <f>'PNC, Exon. &amp; no Exon.'!L493</f>
        <v>0</v>
      </c>
      <c r="G548" s="48">
        <f>'PNC, Exon. &amp; no Exon.'!O493</f>
        <v>0</v>
      </c>
      <c r="H548" s="48">
        <f>'PNC, Exon. &amp; no Exon.'!R493</f>
        <v>0</v>
      </c>
      <c r="I548" s="48">
        <f>'PNC, Exon. &amp; no Exon.'!U493</f>
        <v>0</v>
      </c>
      <c r="J548" s="48">
        <f>'PNC, Exon. &amp; no Exon.'!X493</f>
        <v>0</v>
      </c>
      <c r="K548" s="48">
        <f>'PNC, Exon. &amp; no Exon.'!AA493</f>
        <v>0</v>
      </c>
      <c r="L548" s="48">
        <f>'PNC, Exon. &amp; no Exon.'!AD493</f>
        <v>0</v>
      </c>
      <c r="M548" s="48">
        <f>'PNC, Exon. &amp; no Exon.'!AG493</f>
        <v>0</v>
      </c>
      <c r="N548" s="48">
        <f>'PNC, Exon. &amp; no Exon.'!AJ493</f>
        <v>0</v>
      </c>
      <c r="O548" s="60" t="e">
        <f t="shared" si="30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1"/>
        <v>0</v>
      </c>
      <c r="D549" s="48">
        <f>'PNC, Exon. &amp; no Exon.'!F494</f>
        <v>0</v>
      </c>
      <c r="E549" s="48">
        <f>'PNC, Exon. &amp; no Exon.'!I494</f>
        <v>0</v>
      </c>
      <c r="F549" s="48">
        <f>'PNC, Exon. &amp; no Exon.'!L494</f>
        <v>0</v>
      </c>
      <c r="G549" s="48">
        <f>'PNC, Exon. &amp; no Exon.'!O494</f>
        <v>0</v>
      </c>
      <c r="H549" s="48">
        <f>'PNC, Exon. &amp; no Exon.'!R494</f>
        <v>0</v>
      </c>
      <c r="I549" s="48">
        <f>'PNC, Exon. &amp; no Exon.'!U494</f>
        <v>0</v>
      </c>
      <c r="J549" s="48">
        <f>'PNC, Exon. &amp; no Exon.'!X494</f>
        <v>0</v>
      </c>
      <c r="K549" s="48">
        <f>'PNC, Exon. &amp; no Exon.'!AA494</f>
        <v>0</v>
      </c>
      <c r="L549" s="48">
        <f>'PNC, Exon. &amp; no Exon.'!AD494</f>
        <v>0</v>
      </c>
      <c r="M549" s="48">
        <f>'PNC, Exon. &amp; no Exon.'!AG494</f>
        <v>0</v>
      </c>
      <c r="N549" s="48">
        <f>'PNC, Exon. &amp; no Exon.'!AJ494</f>
        <v>0</v>
      </c>
      <c r="O549" s="60" t="e">
        <f t="shared" si="30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1"/>
        <v>0</v>
      </c>
      <c r="D550" s="48">
        <f>'PNC, Exon. &amp; no Exon.'!F495</f>
        <v>0</v>
      </c>
      <c r="E550" s="48">
        <f>'PNC, Exon. &amp; no Exon.'!I495</f>
        <v>0</v>
      </c>
      <c r="F550" s="48">
        <f>'PNC, Exon. &amp; no Exon.'!L495</f>
        <v>0</v>
      </c>
      <c r="G550" s="48">
        <f>'PNC, Exon. &amp; no Exon.'!O495</f>
        <v>0</v>
      </c>
      <c r="H550" s="48">
        <f>'PNC, Exon. &amp; no Exon.'!R495</f>
        <v>0</v>
      </c>
      <c r="I550" s="48">
        <f>'PNC, Exon. &amp; no Exon.'!U495</f>
        <v>0</v>
      </c>
      <c r="J550" s="48">
        <f>'PNC, Exon. &amp; no Exon.'!X495</f>
        <v>0</v>
      </c>
      <c r="K550" s="48">
        <f>'PNC, Exon. &amp; no Exon.'!AA495</f>
        <v>0</v>
      </c>
      <c r="L550" s="48">
        <f>'PNC, Exon. &amp; no Exon.'!AD495</f>
        <v>0</v>
      </c>
      <c r="M550" s="48">
        <f>'PNC, Exon. &amp; no Exon.'!AG495</f>
        <v>0</v>
      </c>
      <c r="N550" s="48">
        <f>'PNC, Exon. &amp; no Exon.'!AJ495</f>
        <v>0</v>
      </c>
      <c r="O550" s="60" t="e">
        <f t="shared" si="30"/>
        <v>#DIV/0!</v>
      </c>
    </row>
    <row r="551" spans="1:15" ht="15.95" hidden="1" customHeight="1" x14ac:dyDescent="0.2">
      <c r="A551" s="47">
        <v>19</v>
      </c>
      <c r="B551" s="52" t="s">
        <v>101</v>
      </c>
      <c r="C551" s="87">
        <f t="shared" si="31"/>
        <v>0</v>
      </c>
      <c r="D551" s="48">
        <f>'PNC, Exon. &amp; no Exon.'!F496</f>
        <v>0</v>
      </c>
      <c r="E551" s="48">
        <f>'PNC, Exon. &amp; no Exon.'!I496</f>
        <v>0</v>
      </c>
      <c r="F551" s="48">
        <f>'PNC, Exon. &amp; no Exon.'!L496</f>
        <v>0</v>
      </c>
      <c r="G551" s="48">
        <f>'PNC, Exon. &amp; no Exon.'!O496</f>
        <v>0</v>
      </c>
      <c r="H551" s="48">
        <f>'PNC, Exon. &amp; no Exon.'!R496</f>
        <v>0</v>
      </c>
      <c r="I551" s="48">
        <f>'PNC, Exon. &amp; no Exon.'!U496</f>
        <v>0</v>
      </c>
      <c r="J551" s="48">
        <f>'PNC, Exon. &amp; no Exon.'!X496</f>
        <v>0</v>
      </c>
      <c r="K551" s="48">
        <f>'PNC, Exon. &amp; no Exon.'!AA496</f>
        <v>0</v>
      </c>
      <c r="L551" s="48">
        <f>'PNC, Exon. &amp; no Exon.'!AD496</f>
        <v>0</v>
      </c>
      <c r="M551" s="48">
        <f>'PNC, Exon. &amp; no Exon.'!AG496</f>
        <v>0</v>
      </c>
      <c r="N551" s="48">
        <f>'PNC, Exon. &amp; no Exon.'!AJ496</f>
        <v>0</v>
      </c>
      <c r="O551" s="60" t="e">
        <f t="shared" si="30"/>
        <v>#DIV/0!</v>
      </c>
    </row>
    <row r="552" spans="1:15" ht="15.95" hidden="1" customHeight="1" x14ac:dyDescent="0.2">
      <c r="A552" s="47">
        <v>20</v>
      </c>
      <c r="B552" s="52" t="s">
        <v>93</v>
      </c>
      <c r="C552" s="87">
        <f t="shared" si="31"/>
        <v>0</v>
      </c>
      <c r="D552" s="48">
        <f>'PNC, Exon. &amp; no Exon.'!F497</f>
        <v>0</v>
      </c>
      <c r="E552" s="48">
        <f>'PNC, Exon. &amp; no Exon.'!I497</f>
        <v>0</v>
      </c>
      <c r="F552" s="48">
        <f>'PNC, Exon. &amp; no Exon.'!L497</f>
        <v>0</v>
      </c>
      <c r="G552" s="48">
        <f>'PNC, Exon. &amp; no Exon.'!O497</f>
        <v>0</v>
      </c>
      <c r="H552" s="48">
        <f>'PNC, Exon. &amp; no Exon.'!R497</f>
        <v>0</v>
      </c>
      <c r="I552" s="48">
        <f>'PNC, Exon. &amp; no Exon.'!U497</f>
        <v>0</v>
      </c>
      <c r="J552" s="48">
        <f>'PNC, Exon. &amp; no Exon.'!X497</f>
        <v>0</v>
      </c>
      <c r="K552" s="48">
        <f>'PNC, Exon. &amp; no Exon.'!AA497</f>
        <v>0</v>
      </c>
      <c r="L552" s="48">
        <f>'PNC, Exon. &amp; no Exon.'!AD497</f>
        <v>0</v>
      </c>
      <c r="M552" s="48">
        <f>'PNC, Exon. &amp; no Exon.'!AG497</f>
        <v>0</v>
      </c>
      <c r="N552" s="48">
        <f>'PNC, Exon. &amp; no Exon.'!AJ497</f>
        <v>0</v>
      </c>
      <c r="O552" s="60" t="e">
        <f t="shared" si="30"/>
        <v>#DIV/0!</v>
      </c>
    </row>
    <row r="553" spans="1:15" ht="15.95" hidden="1" customHeight="1" x14ac:dyDescent="0.2">
      <c r="A553" s="47">
        <v>21</v>
      </c>
      <c r="B553" s="52" t="s">
        <v>102</v>
      </c>
      <c r="C553" s="87">
        <f t="shared" si="31"/>
        <v>0</v>
      </c>
      <c r="D553" s="48">
        <f>'PNC, Exon. &amp; no Exon.'!F498</f>
        <v>0</v>
      </c>
      <c r="E553" s="48">
        <f>'PNC, Exon. &amp; no Exon.'!I498</f>
        <v>0</v>
      </c>
      <c r="F553" s="48">
        <f>'PNC, Exon. &amp; no Exon.'!L498</f>
        <v>0</v>
      </c>
      <c r="G553" s="48">
        <f>'PNC, Exon. &amp; no Exon.'!O498</f>
        <v>0</v>
      </c>
      <c r="H553" s="48">
        <f>'PNC, Exon. &amp; no Exon.'!R498</f>
        <v>0</v>
      </c>
      <c r="I553" s="48">
        <f>'PNC, Exon. &amp; no Exon.'!U498</f>
        <v>0</v>
      </c>
      <c r="J553" s="48">
        <f>'PNC, Exon. &amp; no Exon.'!X498</f>
        <v>0</v>
      </c>
      <c r="K553" s="48">
        <f>'PNC, Exon. &amp; no Exon.'!AA498</f>
        <v>0</v>
      </c>
      <c r="L553" s="48">
        <f>'PNC, Exon. &amp; no Exon.'!AD498</f>
        <v>0</v>
      </c>
      <c r="M553" s="48">
        <f>'PNC, Exon. &amp; no Exon.'!AG498</f>
        <v>0</v>
      </c>
      <c r="N553" s="48">
        <f>'PNC, Exon. &amp; no Exon.'!AJ498</f>
        <v>0</v>
      </c>
      <c r="O553" s="60" t="e">
        <f t="shared" si="30"/>
        <v>#DIV/0!</v>
      </c>
    </row>
    <row r="554" spans="1:15" ht="15.95" hidden="1" customHeight="1" x14ac:dyDescent="0.2">
      <c r="A554" s="47">
        <v>22</v>
      </c>
      <c r="B554" s="51" t="s">
        <v>116</v>
      </c>
      <c r="C554" s="87">
        <f t="shared" si="31"/>
        <v>0</v>
      </c>
      <c r="D554" s="48">
        <f>'PNC, Exon. &amp; no Exon.'!F499</f>
        <v>0</v>
      </c>
      <c r="E554" s="48">
        <f>'PNC, Exon. &amp; no Exon.'!I499</f>
        <v>0</v>
      </c>
      <c r="F554" s="48">
        <f>'PNC, Exon. &amp; no Exon.'!L499</f>
        <v>0</v>
      </c>
      <c r="G554" s="48">
        <f>'PNC, Exon. &amp; no Exon.'!O499</f>
        <v>0</v>
      </c>
      <c r="H554" s="48">
        <f>'PNC, Exon. &amp; no Exon.'!R499</f>
        <v>0</v>
      </c>
      <c r="I554" s="48">
        <f>'PNC, Exon. &amp; no Exon.'!U499</f>
        <v>0</v>
      </c>
      <c r="J554" s="48">
        <f>'PNC, Exon. &amp; no Exon.'!X499</f>
        <v>0</v>
      </c>
      <c r="K554" s="48">
        <f>'PNC, Exon. &amp; no Exon.'!AA499</f>
        <v>0</v>
      </c>
      <c r="L554" s="48">
        <f>'PNC, Exon. &amp; no Exon.'!AD499</f>
        <v>0</v>
      </c>
      <c r="M554" s="48">
        <f>'PNC, Exon. &amp; no Exon.'!AG499</f>
        <v>0</v>
      </c>
      <c r="N554" s="48">
        <f>'PNC, Exon. &amp; no Exon.'!AJ499</f>
        <v>0</v>
      </c>
      <c r="O554" s="60" t="e">
        <f t="shared" si="30"/>
        <v>#DIV/0!</v>
      </c>
    </row>
    <row r="555" spans="1:15" ht="15.95" hidden="1" customHeight="1" x14ac:dyDescent="0.2">
      <c r="A555" s="47">
        <v>23</v>
      </c>
      <c r="B555" s="52" t="s">
        <v>107</v>
      </c>
      <c r="C555" s="87">
        <f t="shared" si="31"/>
        <v>0</v>
      </c>
      <c r="D555" s="48">
        <f>'PNC, Exon. &amp; no Exon.'!F500</f>
        <v>0</v>
      </c>
      <c r="E555" s="48">
        <f>'PNC, Exon. &amp; no Exon.'!I500</f>
        <v>0</v>
      </c>
      <c r="F555" s="48">
        <f>'PNC, Exon. &amp; no Exon.'!L500</f>
        <v>0</v>
      </c>
      <c r="G555" s="48">
        <f>'PNC, Exon. &amp; no Exon.'!O500</f>
        <v>0</v>
      </c>
      <c r="H555" s="48">
        <f>'PNC, Exon. &amp; no Exon.'!R500</f>
        <v>0</v>
      </c>
      <c r="I555" s="48">
        <f>'PNC, Exon. &amp; no Exon.'!U500</f>
        <v>0</v>
      </c>
      <c r="J555" s="48">
        <f>'PNC, Exon. &amp; no Exon.'!X500</f>
        <v>0</v>
      </c>
      <c r="K555" s="48">
        <f>'PNC, Exon. &amp; no Exon.'!AA500</f>
        <v>0</v>
      </c>
      <c r="L555" s="48">
        <f>'PNC, Exon. &amp; no Exon.'!AD500</f>
        <v>0</v>
      </c>
      <c r="M555" s="48">
        <f>'PNC, Exon. &amp; no Exon.'!AG500</f>
        <v>0</v>
      </c>
      <c r="N555" s="48">
        <f>'PNC, Exon. &amp; no Exon.'!AJ500</f>
        <v>0</v>
      </c>
      <c r="O555" s="60" t="e">
        <f t="shared" si="30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1"/>
        <v>0</v>
      </c>
      <c r="D556" s="48">
        <f>'PNC, Exon. &amp; no Exon.'!F501</f>
        <v>0</v>
      </c>
      <c r="E556" s="48">
        <f>'PNC, Exon. &amp; no Exon.'!I501</f>
        <v>0</v>
      </c>
      <c r="F556" s="48">
        <f>'PNC, Exon. &amp; no Exon.'!L501</f>
        <v>0</v>
      </c>
      <c r="G556" s="48">
        <f>'PNC, Exon. &amp; no Exon.'!O501</f>
        <v>0</v>
      </c>
      <c r="H556" s="48">
        <f>'PNC, Exon. &amp; no Exon.'!R501</f>
        <v>0</v>
      </c>
      <c r="I556" s="48">
        <f>'PNC, Exon. &amp; no Exon.'!U501</f>
        <v>0</v>
      </c>
      <c r="J556" s="48">
        <f>'PNC, Exon. &amp; no Exon.'!X501</f>
        <v>0</v>
      </c>
      <c r="K556" s="48">
        <f>'PNC, Exon. &amp; no Exon.'!AA501</f>
        <v>0</v>
      </c>
      <c r="L556" s="48">
        <f>'PNC, Exon. &amp; no Exon.'!AD501</f>
        <v>0</v>
      </c>
      <c r="M556" s="48">
        <f>'PNC, Exon. &amp; no Exon.'!AG501</f>
        <v>0</v>
      </c>
      <c r="N556" s="48">
        <f>'PNC, Exon. &amp; no Exon.'!AJ501</f>
        <v>0</v>
      </c>
      <c r="O556" s="60" t="e">
        <f t="shared" si="30"/>
        <v>#DIV/0!</v>
      </c>
    </row>
    <row r="557" spans="1:15" ht="15.95" hidden="1" customHeight="1" x14ac:dyDescent="0.2">
      <c r="A557" s="47">
        <v>25</v>
      </c>
      <c r="B557" s="52" t="s">
        <v>105</v>
      </c>
      <c r="C557" s="87">
        <f t="shared" si="31"/>
        <v>0</v>
      </c>
      <c r="D557" s="48">
        <f>'PNC, Exon. &amp; no Exon.'!F502</f>
        <v>0</v>
      </c>
      <c r="E557" s="48">
        <f>'PNC, Exon. &amp; no Exon.'!I502</f>
        <v>0</v>
      </c>
      <c r="F557" s="48">
        <f>'PNC, Exon. &amp; no Exon.'!L502</f>
        <v>0</v>
      </c>
      <c r="G557" s="48">
        <f>'PNC, Exon. &amp; no Exon.'!O502</f>
        <v>0</v>
      </c>
      <c r="H557" s="48">
        <f>'PNC, Exon. &amp; no Exon.'!R502</f>
        <v>0</v>
      </c>
      <c r="I557" s="48">
        <f>'PNC, Exon. &amp; no Exon.'!U502</f>
        <v>0</v>
      </c>
      <c r="J557" s="48">
        <f>'PNC, Exon. &amp; no Exon.'!X502</f>
        <v>0</v>
      </c>
      <c r="K557" s="48">
        <f>'PNC, Exon. &amp; no Exon.'!AA502</f>
        <v>0</v>
      </c>
      <c r="L557" s="48">
        <f>'PNC, Exon. &amp; no Exon.'!AD502</f>
        <v>0</v>
      </c>
      <c r="M557" s="48">
        <f>'PNC, Exon. &amp; no Exon.'!AG502</f>
        <v>0</v>
      </c>
      <c r="N557" s="48">
        <f>'PNC, Exon. &amp; no Exon.'!AJ502</f>
        <v>0</v>
      </c>
      <c r="O557" s="60" t="e">
        <f t="shared" si="30"/>
        <v>#DIV/0!</v>
      </c>
    </row>
    <row r="558" spans="1:15" ht="15.95" hidden="1" customHeight="1" x14ac:dyDescent="0.2">
      <c r="A558" s="47">
        <v>26</v>
      </c>
      <c r="B558" s="52" t="s">
        <v>115</v>
      </c>
      <c r="C558" s="87">
        <f t="shared" si="31"/>
        <v>0</v>
      </c>
      <c r="D558" s="48">
        <f>'PNC, Exon. &amp; no Exon.'!F503</f>
        <v>0</v>
      </c>
      <c r="E558" s="48">
        <f>'PNC, Exon. &amp; no Exon.'!I503</f>
        <v>0</v>
      </c>
      <c r="F558" s="48">
        <f>'PNC, Exon. &amp; no Exon.'!L503</f>
        <v>0</v>
      </c>
      <c r="G558" s="48">
        <f>'PNC, Exon. &amp; no Exon.'!O503</f>
        <v>0</v>
      </c>
      <c r="H558" s="48">
        <f>'PNC, Exon. &amp; no Exon.'!R503</f>
        <v>0</v>
      </c>
      <c r="I558" s="48">
        <f>'PNC, Exon. &amp; no Exon.'!U503</f>
        <v>0</v>
      </c>
      <c r="J558" s="48">
        <f>'PNC, Exon. &amp; no Exon.'!X503</f>
        <v>0</v>
      </c>
      <c r="K558" s="48">
        <f>'PNC, Exon. &amp; no Exon.'!AA503</f>
        <v>0</v>
      </c>
      <c r="L558" s="48">
        <f>'PNC, Exon. &amp; no Exon.'!AD503</f>
        <v>0</v>
      </c>
      <c r="M558" s="48">
        <f>'PNC, Exon. &amp; no Exon.'!AG503</f>
        <v>0</v>
      </c>
      <c r="N558" s="48">
        <f>'PNC, Exon. &amp; no Exon.'!AJ503</f>
        <v>0</v>
      </c>
      <c r="O558" s="60" t="e">
        <f t="shared" si="30"/>
        <v>#DIV/0!</v>
      </c>
    </row>
    <row r="559" spans="1:15" ht="15.95" hidden="1" customHeight="1" x14ac:dyDescent="0.2">
      <c r="A559" s="47">
        <v>27</v>
      </c>
      <c r="B559" s="52" t="s">
        <v>117</v>
      </c>
      <c r="C559" s="87">
        <f t="shared" si="31"/>
        <v>0</v>
      </c>
      <c r="D559" s="48">
        <f>'PNC, Exon. &amp; no Exon.'!F504</f>
        <v>0</v>
      </c>
      <c r="E559" s="48">
        <f>'PNC, Exon. &amp; no Exon.'!I504</f>
        <v>0</v>
      </c>
      <c r="F559" s="48">
        <f>'PNC, Exon. &amp; no Exon.'!L504</f>
        <v>0</v>
      </c>
      <c r="G559" s="48">
        <f>'PNC, Exon. &amp; no Exon.'!O504</f>
        <v>0</v>
      </c>
      <c r="H559" s="48">
        <f>'PNC, Exon. &amp; no Exon.'!R504</f>
        <v>0</v>
      </c>
      <c r="I559" s="48">
        <f>'PNC, Exon. &amp; no Exon.'!U504</f>
        <v>0</v>
      </c>
      <c r="J559" s="48">
        <f>'PNC, Exon. &amp; no Exon.'!X504</f>
        <v>0</v>
      </c>
      <c r="K559" s="48">
        <f>'PNC, Exon. &amp; no Exon.'!AA504</f>
        <v>0</v>
      </c>
      <c r="L559" s="48">
        <f>'PNC, Exon. &amp; no Exon.'!AD504</f>
        <v>0</v>
      </c>
      <c r="M559" s="48">
        <f>'PNC, Exon. &amp; no Exon.'!AG504</f>
        <v>0</v>
      </c>
      <c r="N559" s="48">
        <f>'PNC, Exon. &amp; no Exon.'!AJ504</f>
        <v>0</v>
      </c>
      <c r="O559" s="60" t="e">
        <f t="shared" si="30"/>
        <v>#DIV/0!</v>
      </c>
    </row>
    <row r="560" spans="1:15" ht="15.95" hidden="1" customHeight="1" x14ac:dyDescent="0.2">
      <c r="A560" s="47">
        <v>28</v>
      </c>
      <c r="B560" s="52" t="s">
        <v>120</v>
      </c>
      <c r="C560" s="87">
        <f t="shared" si="31"/>
        <v>0</v>
      </c>
      <c r="D560" s="48">
        <f>'PNC, Exon. &amp; no Exon.'!F505</f>
        <v>0</v>
      </c>
      <c r="E560" s="48">
        <f>'PNC, Exon. &amp; no Exon.'!I505</f>
        <v>0</v>
      </c>
      <c r="F560" s="48">
        <f>'PNC, Exon. &amp; no Exon.'!L505</f>
        <v>0</v>
      </c>
      <c r="G560" s="48">
        <f>'PNC, Exon. &amp; no Exon.'!O505</f>
        <v>0</v>
      </c>
      <c r="H560" s="48">
        <f>'PNC, Exon. &amp; no Exon.'!R505</f>
        <v>0</v>
      </c>
      <c r="I560" s="48">
        <f>'PNC, Exon. &amp; no Exon.'!U505</f>
        <v>0</v>
      </c>
      <c r="J560" s="48">
        <f>'PNC, Exon. &amp; no Exon.'!X505</f>
        <v>0</v>
      </c>
      <c r="K560" s="48">
        <f>'PNC, Exon. &amp; no Exon.'!AA505</f>
        <v>0</v>
      </c>
      <c r="L560" s="48">
        <f>'PNC, Exon. &amp; no Exon.'!AD505</f>
        <v>0</v>
      </c>
      <c r="M560" s="48">
        <f>'PNC, Exon. &amp; no Exon.'!AG505</f>
        <v>0</v>
      </c>
      <c r="N560" s="48">
        <f>'PNC, Exon. &amp; no Exon.'!AJ505</f>
        <v>0</v>
      </c>
      <c r="O560" s="60" t="e">
        <f t="shared" si="30"/>
        <v>#DIV/0!</v>
      </c>
    </row>
    <row r="561" spans="1:15" ht="15.95" hidden="1" customHeight="1" x14ac:dyDescent="0.2">
      <c r="A561" s="47">
        <v>29</v>
      </c>
      <c r="B561" s="52" t="s">
        <v>166</v>
      </c>
      <c r="C561" s="87">
        <f t="shared" si="31"/>
        <v>0</v>
      </c>
      <c r="D561" s="48">
        <f>'PNC, Exon. &amp; no Exon.'!F506</f>
        <v>0</v>
      </c>
      <c r="E561" s="48">
        <f>'PNC, Exon. &amp; no Exon.'!I506</f>
        <v>0</v>
      </c>
      <c r="F561" s="48">
        <f>'PNC, Exon. &amp; no Exon.'!L506</f>
        <v>0</v>
      </c>
      <c r="G561" s="48">
        <f>'PNC, Exon. &amp; no Exon.'!O506</f>
        <v>0</v>
      </c>
      <c r="H561" s="48">
        <f>'PNC, Exon. &amp; no Exon.'!R506</f>
        <v>0</v>
      </c>
      <c r="I561" s="48">
        <f>'PNC, Exon. &amp; no Exon.'!U506</f>
        <v>0</v>
      </c>
      <c r="J561" s="48">
        <f>'PNC, Exon. &amp; no Exon.'!X506</f>
        <v>0</v>
      </c>
      <c r="K561" s="48">
        <f>'PNC, Exon. &amp; no Exon.'!AA506</f>
        <v>0</v>
      </c>
      <c r="L561" s="48">
        <f>'PNC, Exon. &amp; no Exon.'!AD506</f>
        <v>0</v>
      </c>
      <c r="M561" s="48">
        <f>'PNC, Exon. &amp; no Exon.'!AG506</f>
        <v>0</v>
      </c>
      <c r="N561" s="48">
        <f>'PNC, Exon. &amp; no Exon.'!AJ506</f>
        <v>0</v>
      </c>
      <c r="O561" s="60" t="e">
        <f t="shared" si="30"/>
        <v>#DIV/0!</v>
      </c>
    </row>
    <row r="562" spans="1:15" ht="15.95" hidden="1" customHeight="1" x14ac:dyDescent="0.2">
      <c r="A562" s="47">
        <v>30</v>
      </c>
      <c r="B562" s="52" t="s">
        <v>103</v>
      </c>
      <c r="C562" s="87">
        <f t="shared" ref="C562:C569" si="32">SUM(D562:N562)</f>
        <v>0</v>
      </c>
      <c r="D562" s="48">
        <f>'PNC, Exon. &amp; no Exon.'!F507</f>
        <v>0</v>
      </c>
      <c r="E562" s="48">
        <f>'PNC, Exon. &amp; no Exon.'!I507</f>
        <v>0</v>
      </c>
      <c r="F562" s="48">
        <f>'PNC, Exon. &amp; no Exon.'!L507</f>
        <v>0</v>
      </c>
      <c r="G562" s="48">
        <f>'PNC, Exon. &amp; no Exon.'!O507</f>
        <v>0</v>
      </c>
      <c r="H562" s="48">
        <f>'PNC, Exon. &amp; no Exon.'!R507</f>
        <v>0</v>
      </c>
      <c r="I562" s="48">
        <f>'PNC, Exon. &amp; no Exon.'!U507</f>
        <v>0</v>
      </c>
      <c r="J562" s="48">
        <f>'PNC, Exon. &amp; no Exon.'!X507</f>
        <v>0</v>
      </c>
      <c r="K562" s="48">
        <f>'PNC, Exon. &amp; no Exon.'!AA507</f>
        <v>0</v>
      </c>
      <c r="L562" s="48">
        <f>'PNC, Exon. &amp; no Exon.'!AD507</f>
        <v>0</v>
      </c>
      <c r="M562" s="48">
        <f>'PNC, Exon. &amp; no Exon.'!AG507</f>
        <v>0</v>
      </c>
      <c r="N562" s="48">
        <f>'PNC, Exon. &amp; no Exon.'!AJ507</f>
        <v>0</v>
      </c>
      <c r="O562" s="60" t="e">
        <f t="shared" si="30"/>
        <v>#DIV/0!</v>
      </c>
    </row>
    <row r="563" spans="1:15" ht="15.95" hidden="1" customHeight="1" x14ac:dyDescent="0.2">
      <c r="A563" s="47">
        <v>31</v>
      </c>
      <c r="B563" s="51" t="s">
        <v>110</v>
      </c>
      <c r="C563" s="87">
        <f t="shared" si="32"/>
        <v>0</v>
      </c>
      <c r="D563" s="48">
        <f>'PNC, Exon. &amp; no Exon.'!F508</f>
        <v>0</v>
      </c>
      <c r="E563" s="48">
        <f>'PNC, Exon. &amp; no Exon.'!I508</f>
        <v>0</v>
      </c>
      <c r="F563" s="48">
        <f>'PNC, Exon. &amp; no Exon.'!L508</f>
        <v>0</v>
      </c>
      <c r="G563" s="48">
        <f>'PNC, Exon. &amp; no Exon.'!O508</f>
        <v>0</v>
      </c>
      <c r="H563" s="48">
        <f>'PNC, Exon. &amp; no Exon.'!R508</f>
        <v>0</v>
      </c>
      <c r="I563" s="48">
        <f>'PNC, Exon. &amp; no Exon.'!U508</f>
        <v>0</v>
      </c>
      <c r="J563" s="48">
        <f>'PNC, Exon. &amp; no Exon.'!X508</f>
        <v>0</v>
      </c>
      <c r="K563" s="48">
        <f>'PNC, Exon. &amp; no Exon.'!AA508</f>
        <v>0</v>
      </c>
      <c r="L563" s="48">
        <f>'PNC, Exon. &amp; no Exon.'!AD508</f>
        <v>0</v>
      </c>
      <c r="M563" s="48">
        <f>'PNC, Exon. &amp; no Exon.'!AG508</f>
        <v>0</v>
      </c>
      <c r="N563" s="48">
        <f>'PNC, Exon. &amp; no Exon.'!AJ508</f>
        <v>0</v>
      </c>
      <c r="O563" s="60" t="e">
        <f t="shared" si="30"/>
        <v>#DIV/0!</v>
      </c>
    </row>
    <row r="564" spans="1:15" ht="15.95" hidden="1" customHeight="1" x14ac:dyDescent="0.2">
      <c r="A564" s="47">
        <v>32</v>
      </c>
      <c r="B564" s="52" t="s">
        <v>118</v>
      </c>
      <c r="C564" s="87">
        <f t="shared" si="32"/>
        <v>0</v>
      </c>
      <c r="D564" s="48">
        <f>'PNC, Exon. &amp; no Exon.'!F509</f>
        <v>0</v>
      </c>
      <c r="E564" s="48">
        <f>'PNC, Exon. &amp; no Exon.'!I509</f>
        <v>0</v>
      </c>
      <c r="F564" s="48">
        <f>'PNC, Exon. &amp; no Exon.'!L509</f>
        <v>0</v>
      </c>
      <c r="G564" s="48">
        <f>'PNC, Exon. &amp; no Exon.'!O509</f>
        <v>0</v>
      </c>
      <c r="H564" s="48">
        <f>'PNC, Exon. &amp; no Exon.'!R509</f>
        <v>0</v>
      </c>
      <c r="I564" s="48">
        <f>'PNC, Exon. &amp; no Exon.'!U509</f>
        <v>0</v>
      </c>
      <c r="J564" s="48">
        <f>'PNC, Exon. &amp; no Exon.'!X509</f>
        <v>0</v>
      </c>
      <c r="K564" s="48">
        <f>'PNC, Exon. &amp; no Exon.'!AA509</f>
        <v>0</v>
      </c>
      <c r="L564" s="48">
        <f>'PNC, Exon. &amp; no Exon.'!AD509</f>
        <v>0</v>
      </c>
      <c r="M564" s="48">
        <f>'PNC, Exon. &amp; no Exon.'!AG509</f>
        <v>0</v>
      </c>
      <c r="N564" s="48">
        <f>'PNC, Exon. &amp; no Exon.'!AJ509</f>
        <v>0</v>
      </c>
      <c r="O564" s="60" t="e">
        <f t="shared" si="30"/>
        <v>#DIV/0!</v>
      </c>
    </row>
    <row r="565" spans="1:15" ht="15.95" hidden="1" customHeight="1" x14ac:dyDescent="0.2">
      <c r="A565" s="47">
        <v>33</v>
      </c>
      <c r="B565" s="52" t="s">
        <v>119</v>
      </c>
      <c r="C565" s="87">
        <f t="shared" si="32"/>
        <v>0</v>
      </c>
      <c r="D565" s="48">
        <f>'PNC, Exon. &amp; no Exon.'!F510</f>
        <v>0</v>
      </c>
      <c r="E565" s="48">
        <f>'PNC, Exon. &amp; no Exon.'!I510</f>
        <v>0</v>
      </c>
      <c r="F565" s="48">
        <f>'PNC, Exon. &amp; no Exon.'!L510</f>
        <v>0</v>
      </c>
      <c r="G565" s="48">
        <f>'PNC, Exon. &amp; no Exon.'!O510</f>
        <v>0</v>
      </c>
      <c r="H565" s="48">
        <f>'PNC, Exon. &amp; no Exon.'!R510</f>
        <v>0</v>
      </c>
      <c r="I565" s="48">
        <f>'PNC, Exon. &amp; no Exon.'!U510</f>
        <v>0</v>
      </c>
      <c r="J565" s="48">
        <f>'PNC, Exon. &amp; no Exon.'!X510</f>
        <v>0</v>
      </c>
      <c r="K565" s="48">
        <f>'PNC, Exon. &amp; no Exon.'!AA510</f>
        <v>0</v>
      </c>
      <c r="L565" s="48">
        <f>'PNC, Exon. &amp; no Exon.'!AD510</f>
        <v>0</v>
      </c>
      <c r="M565" s="48">
        <f>'PNC, Exon. &amp; no Exon.'!AG510</f>
        <v>0</v>
      </c>
      <c r="N565" s="48">
        <f>'PNC, Exon. &amp; no Exon.'!AJ510</f>
        <v>0</v>
      </c>
      <c r="O565" s="60" t="e">
        <f t="shared" si="30"/>
        <v>#DIV/0!</v>
      </c>
    </row>
    <row r="566" spans="1:15" ht="15.95" hidden="1" customHeight="1" x14ac:dyDescent="0.2">
      <c r="A566" s="47">
        <v>34</v>
      </c>
      <c r="B566" s="52" t="s">
        <v>121</v>
      </c>
      <c r="C566" s="87">
        <f t="shared" si="32"/>
        <v>0</v>
      </c>
      <c r="D566" s="48">
        <f>'PNC, Exon. &amp; no Exon.'!F511</f>
        <v>0</v>
      </c>
      <c r="E566" s="48">
        <f>'PNC, Exon. &amp; no Exon.'!I511</f>
        <v>0</v>
      </c>
      <c r="F566" s="48">
        <f>'PNC, Exon. &amp; no Exon.'!L511</f>
        <v>0</v>
      </c>
      <c r="G566" s="48">
        <f>'PNC, Exon. &amp; no Exon.'!O511</f>
        <v>0</v>
      </c>
      <c r="H566" s="48">
        <f>'PNC, Exon. &amp; no Exon.'!R511</f>
        <v>0</v>
      </c>
      <c r="I566" s="48">
        <f>'PNC, Exon. &amp; no Exon.'!U511</f>
        <v>0</v>
      </c>
      <c r="J566" s="48">
        <f>'PNC, Exon. &amp; no Exon.'!X511</f>
        <v>0</v>
      </c>
      <c r="K566" s="48">
        <f>'PNC, Exon. &amp; no Exon.'!AA511</f>
        <v>0</v>
      </c>
      <c r="L566" s="48">
        <f>'PNC, Exon. &amp; no Exon.'!AD511</f>
        <v>0</v>
      </c>
      <c r="M566" s="48">
        <f>'PNC, Exon. &amp; no Exon.'!AG511</f>
        <v>0</v>
      </c>
      <c r="N566" s="48">
        <f>'PNC, Exon. &amp; no Exon.'!AJ511</f>
        <v>0</v>
      </c>
      <c r="O566" s="60" t="e">
        <f t="shared" si="30"/>
        <v>#DIV/0!</v>
      </c>
    </row>
    <row r="567" spans="1:15" ht="15.95" hidden="1" customHeight="1" x14ac:dyDescent="0.2">
      <c r="A567" s="47">
        <v>35</v>
      </c>
      <c r="B567" s="52" t="s">
        <v>88</v>
      </c>
      <c r="C567" s="87">
        <f t="shared" si="32"/>
        <v>0</v>
      </c>
      <c r="D567" s="48">
        <f>'PNC, Exon. &amp; no Exon.'!F512</f>
        <v>0</v>
      </c>
      <c r="E567" s="48">
        <f>'PNC, Exon. &amp; no Exon.'!I512</f>
        <v>0</v>
      </c>
      <c r="F567" s="48">
        <f>'PNC, Exon. &amp; no Exon.'!L512</f>
        <v>0</v>
      </c>
      <c r="G567" s="48">
        <f>'PNC, Exon. &amp; no Exon.'!O512</f>
        <v>0</v>
      </c>
      <c r="H567" s="48">
        <f>'PNC, Exon. &amp; no Exon.'!R512</f>
        <v>0</v>
      </c>
      <c r="I567" s="48">
        <f>'PNC, Exon. &amp; no Exon.'!U512</f>
        <v>0</v>
      </c>
      <c r="J567" s="48">
        <f>'PNC, Exon. &amp; no Exon.'!X512</f>
        <v>0</v>
      </c>
      <c r="K567" s="48">
        <f>'PNC, Exon. &amp; no Exon.'!AA512</f>
        <v>0</v>
      </c>
      <c r="L567" s="48">
        <f>'PNC, Exon. &amp; no Exon.'!AD512</f>
        <v>0</v>
      </c>
      <c r="M567" s="48">
        <f>'PNC, Exon. &amp; no Exon.'!AG512</f>
        <v>0</v>
      </c>
      <c r="N567" s="48">
        <f>'PNC, Exon. &amp; no Exon.'!AJ512</f>
        <v>0</v>
      </c>
      <c r="O567" s="60" t="e">
        <f t="shared" si="30"/>
        <v>#DIV/0!</v>
      </c>
    </row>
    <row r="568" spans="1:15" ht="15.95" hidden="1" customHeight="1" x14ac:dyDescent="0.2">
      <c r="A568" s="47">
        <v>36</v>
      </c>
      <c r="B568" s="52" t="s">
        <v>106</v>
      </c>
      <c r="C568" s="87">
        <f t="shared" si="32"/>
        <v>0</v>
      </c>
      <c r="D568" s="48">
        <f>'PNC, Exon. &amp; no Exon.'!F513</f>
        <v>0</v>
      </c>
      <c r="E568" s="48">
        <f>'PNC, Exon. &amp; no Exon.'!I513</f>
        <v>0</v>
      </c>
      <c r="F568" s="48">
        <f>'PNC, Exon. &amp; no Exon.'!L513</f>
        <v>0</v>
      </c>
      <c r="G568" s="48">
        <f>'PNC, Exon. &amp; no Exon.'!O513</f>
        <v>0</v>
      </c>
      <c r="H568" s="48">
        <f>'PNC, Exon. &amp; no Exon.'!R513</f>
        <v>0</v>
      </c>
      <c r="I568" s="48">
        <f>'PNC, Exon. &amp; no Exon.'!U513</f>
        <v>0</v>
      </c>
      <c r="J568" s="48">
        <f>'PNC, Exon. &amp; no Exon.'!X513</f>
        <v>0</v>
      </c>
      <c r="K568" s="48">
        <f>'PNC, Exon. &amp; no Exon.'!AA513</f>
        <v>0</v>
      </c>
      <c r="L568" s="48">
        <f>'PNC, Exon. &amp; no Exon.'!AD513</f>
        <v>0</v>
      </c>
      <c r="M568" s="48">
        <f>'PNC, Exon. &amp; no Exon.'!AG513</f>
        <v>0</v>
      </c>
      <c r="N568" s="48">
        <f>'PNC, Exon. &amp; no Exon.'!AJ513</f>
        <v>0</v>
      </c>
      <c r="O568" s="60" t="e">
        <f t="shared" si="30"/>
        <v>#DIV/0!</v>
      </c>
    </row>
    <row r="569" spans="1:15" ht="15.95" hidden="1" customHeight="1" x14ac:dyDescent="0.2">
      <c r="A569" s="47">
        <v>37</v>
      </c>
      <c r="B569" s="52" t="s">
        <v>104</v>
      </c>
      <c r="C569" s="87">
        <f t="shared" si="32"/>
        <v>0</v>
      </c>
      <c r="D569" s="48">
        <f>'PNC, Exon. &amp; no Exon.'!F514</f>
        <v>0</v>
      </c>
      <c r="E569" s="48">
        <f>'PNC, Exon. &amp; no Exon.'!I514</f>
        <v>0</v>
      </c>
      <c r="F569" s="48">
        <f>'PNC, Exon. &amp; no Exon.'!L514</f>
        <v>0</v>
      </c>
      <c r="G569" s="48">
        <f>'PNC, Exon. &amp; no Exon.'!O514</f>
        <v>0</v>
      </c>
      <c r="H569" s="48">
        <f>'PNC, Exon. &amp; no Exon.'!R514</f>
        <v>0</v>
      </c>
      <c r="I569" s="48">
        <f>'PNC, Exon. &amp; no Exon.'!U514</f>
        <v>0</v>
      </c>
      <c r="J569" s="48">
        <f>'PNC, Exon. &amp; no Exon.'!X514</f>
        <v>0</v>
      </c>
      <c r="K569" s="48">
        <f>'PNC, Exon. &amp; no Exon.'!AA514</f>
        <v>0</v>
      </c>
      <c r="L569" s="48">
        <f>'PNC, Exon. &amp; no Exon.'!AD514</f>
        <v>0</v>
      </c>
      <c r="M569" s="48">
        <f>'PNC, Exon. &amp; no Exon.'!AG514</f>
        <v>0</v>
      </c>
      <c r="N569" s="48">
        <f>'PNC, Exon. &amp; no Exon.'!AJ514</f>
        <v>0</v>
      </c>
      <c r="O569" s="60" t="e">
        <f t="shared" si="30"/>
        <v>#DIV/0!</v>
      </c>
    </row>
    <row r="570" spans="1:15" ht="15.95" hidden="1" customHeight="1" x14ac:dyDescent="0.2">
      <c r="A570" s="47">
        <v>38</v>
      </c>
      <c r="B570" s="52" t="s">
        <v>111</v>
      </c>
      <c r="C570" s="87">
        <f>SUM(D570:N570)</f>
        <v>0</v>
      </c>
      <c r="D570" s="48">
        <f>'PNC, Exon. &amp; no Exon.'!F515</f>
        <v>0</v>
      </c>
      <c r="E570" s="48">
        <f>'PNC, Exon. &amp; no Exon.'!I515</f>
        <v>0</v>
      </c>
      <c r="F570" s="48">
        <f>'PNC, Exon. &amp; no Exon.'!L515</f>
        <v>0</v>
      </c>
      <c r="G570" s="48">
        <f>'PNC, Exon. &amp; no Exon.'!O515</f>
        <v>0</v>
      </c>
      <c r="H570" s="48">
        <f>'PNC, Exon. &amp; no Exon.'!R515</f>
        <v>0</v>
      </c>
      <c r="I570" s="48">
        <f>'PNC, Exon. &amp; no Exon.'!U515</f>
        <v>0</v>
      </c>
      <c r="J570" s="48">
        <f>'PNC, Exon. &amp; no Exon.'!X515</f>
        <v>0</v>
      </c>
      <c r="K570" s="48">
        <f>'PNC, Exon. &amp; no Exon.'!AA515</f>
        <v>0</v>
      </c>
      <c r="L570" s="48">
        <f>'PNC, Exon. &amp; no Exon.'!AD515</f>
        <v>0</v>
      </c>
      <c r="M570" s="48">
        <f>'PNC, Exon. &amp; no Exon.'!AG515</f>
        <v>0</v>
      </c>
      <c r="N570" s="48">
        <f>'PNC, Exon. &amp; no Exon.'!AJ515</f>
        <v>0</v>
      </c>
      <c r="O570" s="60" t="e">
        <f t="shared" si="30"/>
        <v>#DIV/0!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3" t="s">
        <v>42</v>
      </c>
      <c r="B592" s="183"/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</row>
    <row r="593" spans="1:15" ht="12.75" hidden="1" customHeight="1" x14ac:dyDescent="0.2">
      <c r="A593" s="184" t="s">
        <v>56</v>
      </c>
      <c r="B593" s="184"/>
      <c r="C593" s="184"/>
      <c r="D593" s="184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</row>
    <row r="594" spans="1:15" ht="12.75" hidden="1" customHeight="1" x14ac:dyDescent="0.2">
      <c r="A594" s="185" t="s">
        <v>130</v>
      </c>
      <c r="B594" s="186"/>
      <c r="C594" s="186"/>
      <c r="D594" s="186"/>
      <c r="E594" s="186"/>
      <c r="F594" s="186"/>
      <c r="G594" s="186"/>
      <c r="H594" s="186"/>
      <c r="I594" s="186"/>
      <c r="J594" s="186"/>
      <c r="K594" s="186"/>
      <c r="L594" s="186"/>
      <c r="M594" s="186"/>
      <c r="N594" s="186"/>
      <c r="O594" s="186"/>
    </row>
    <row r="595" spans="1:15" ht="12.75" hidden="1" customHeight="1" x14ac:dyDescent="0.2">
      <c r="A595" s="184" t="s">
        <v>114</v>
      </c>
      <c r="B595" s="184"/>
      <c r="C595" s="184"/>
      <c r="D595" s="184"/>
      <c r="E595" s="184"/>
      <c r="F595" s="184"/>
      <c r="G595" s="184"/>
      <c r="H595" s="184"/>
      <c r="I595" s="184"/>
      <c r="J595" s="184"/>
      <c r="K595" s="184"/>
      <c r="L595" s="184"/>
      <c r="M595" s="184"/>
      <c r="N595" s="184"/>
      <c r="O595" s="184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6" t="s">
        <v>32</v>
      </c>
      <c r="B597" s="80" t="s">
        <v>109</v>
      </c>
      <c r="C597" s="156" t="s">
        <v>0</v>
      </c>
      <c r="D597" s="156" t="s">
        <v>43</v>
      </c>
      <c r="E597" s="156" t="s">
        <v>13</v>
      </c>
      <c r="F597" s="156" t="s">
        <v>44</v>
      </c>
      <c r="G597" s="156" t="s">
        <v>15</v>
      </c>
      <c r="H597" s="156" t="s">
        <v>45</v>
      </c>
      <c r="I597" s="156" t="s">
        <v>113</v>
      </c>
      <c r="J597" s="156" t="s">
        <v>46</v>
      </c>
      <c r="K597" s="156" t="s">
        <v>36</v>
      </c>
      <c r="L597" s="156" t="s">
        <v>47</v>
      </c>
      <c r="M597" s="156" t="s">
        <v>48</v>
      </c>
      <c r="N597" s="156" t="s">
        <v>49</v>
      </c>
      <c r="O597" s="156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3">SUM(D599:D636)</f>
        <v>0</v>
      </c>
      <c r="E598" s="87">
        <f t="shared" si="33"/>
        <v>0</v>
      </c>
      <c r="F598" s="87">
        <f t="shared" si="33"/>
        <v>0</v>
      </c>
      <c r="G598" s="87">
        <f t="shared" si="33"/>
        <v>0</v>
      </c>
      <c r="H598" s="87">
        <f t="shared" si="33"/>
        <v>0</v>
      </c>
      <c r="I598" s="87">
        <f t="shared" si="33"/>
        <v>0</v>
      </c>
      <c r="J598" s="87">
        <f t="shared" si="33"/>
        <v>0</v>
      </c>
      <c r="K598" s="87">
        <f t="shared" si="33"/>
        <v>0</v>
      </c>
      <c r="L598" s="87">
        <f t="shared" si="33"/>
        <v>0</v>
      </c>
      <c r="M598" s="87">
        <f t="shared" si="33"/>
        <v>0</v>
      </c>
      <c r="N598" s="87">
        <f t="shared" si="33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91</v>
      </c>
      <c r="C599" s="116">
        <f t="shared" ref="C599:C629" si="34">SUM(D599:N599)</f>
        <v>0</v>
      </c>
      <c r="D599" s="48">
        <f>'PNC, Exon. &amp; no Exon.'!F536</f>
        <v>0</v>
      </c>
      <c r="E599" s="48">
        <f>'PNC, Exon. &amp; no Exon.'!I536</f>
        <v>0</v>
      </c>
      <c r="F599" s="48">
        <f>'PNC, Exon. &amp; no Exon.'!L536</f>
        <v>0</v>
      </c>
      <c r="G599" s="48">
        <f>'PNC, Exon. &amp; no Exon.'!O536</f>
        <v>0</v>
      </c>
      <c r="H599" s="48">
        <f>'PNC, Exon. &amp; no Exon.'!R536</f>
        <v>0</v>
      </c>
      <c r="I599" s="48">
        <f>'PNC, Exon. &amp; no Exon.'!U536</f>
        <v>0</v>
      </c>
      <c r="J599" s="48">
        <f>'PNC, Exon. &amp; no Exon.'!X536</f>
        <v>0</v>
      </c>
      <c r="K599" s="48">
        <f>'PNC, Exon. &amp; no Exon.'!AA536</f>
        <v>0</v>
      </c>
      <c r="L599" s="48">
        <f>'PNC, Exon. &amp; no Exon.'!AD536</f>
        <v>0</v>
      </c>
      <c r="M599" s="48">
        <f>'PNC, Exon. &amp; no Exon.'!AG536</f>
        <v>0</v>
      </c>
      <c r="N599" s="48">
        <f>'PNC, Exon. &amp; no Exon.'!AJ536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4"/>
        <v>0</v>
      </c>
      <c r="D600" s="48">
        <f>'PNC, Exon. &amp; no Exon.'!F537</f>
        <v>0</v>
      </c>
      <c r="E600" s="48">
        <f>'PNC, Exon. &amp; no Exon.'!I537</f>
        <v>0</v>
      </c>
      <c r="F600" s="48">
        <f>'PNC, Exon. &amp; no Exon.'!L537</f>
        <v>0</v>
      </c>
      <c r="G600" s="48">
        <f>'PNC, Exon. &amp; no Exon.'!O537</f>
        <v>0</v>
      </c>
      <c r="H600" s="48">
        <f>'PNC, Exon. &amp; no Exon.'!R537</f>
        <v>0</v>
      </c>
      <c r="I600" s="48">
        <f>'PNC, Exon. &amp; no Exon.'!U537</f>
        <v>0</v>
      </c>
      <c r="J600" s="48">
        <f>'PNC, Exon. &amp; no Exon.'!X537</f>
        <v>0</v>
      </c>
      <c r="K600" s="48">
        <f>'PNC, Exon. &amp; no Exon.'!AA537</f>
        <v>0</v>
      </c>
      <c r="L600" s="48">
        <f>'PNC, Exon. &amp; no Exon.'!AD537</f>
        <v>0</v>
      </c>
      <c r="M600" s="48">
        <f>'PNC, Exon. &amp; no Exon.'!AG537</f>
        <v>0</v>
      </c>
      <c r="N600" s="48">
        <f>'PNC, Exon. &amp; no Exon.'!AJ537</f>
        <v>0</v>
      </c>
      <c r="O600" s="60" t="e">
        <f t="shared" ref="O600:O636" si="35">(C600/$C$598*100)</f>
        <v>#DIV/0!</v>
      </c>
    </row>
    <row r="601" spans="1:15" ht="15.95" hidden="1" customHeight="1" x14ac:dyDescent="0.2">
      <c r="A601" s="47">
        <v>3</v>
      </c>
      <c r="B601" s="52" t="s">
        <v>100</v>
      </c>
      <c r="C601" s="116">
        <f t="shared" si="34"/>
        <v>0</v>
      </c>
      <c r="D601" s="48">
        <f>'PNC, Exon. &amp; no Exon.'!F538</f>
        <v>0</v>
      </c>
      <c r="E601" s="48">
        <f>'PNC, Exon. &amp; no Exon.'!I538</f>
        <v>0</v>
      </c>
      <c r="F601" s="48">
        <f>'PNC, Exon. &amp; no Exon.'!L538</f>
        <v>0</v>
      </c>
      <c r="G601" s="48">
        <f>'PNC, Exon. &amp; no Exon.'!O538</f>
        <v>0</v>
      </c>
      <c r="H601" s="48">
        <f>'PNC, Exon. &amp; no Exon.'!R538</f>
        <v>0</v>
      </c>
      <c r="I601" s="48">
        <f>'PNC, Exon. &amp; no Exon.'!U538</f>
        <v>0</v>
      </c>
      <c r="J601" s="48">
        <f>'PNC, Exon. &amp; no Exon.'!X538</f>
        <v>0</v>
      </c>
      <c r="K601" s="48">
        <f>'PNC, Exon. &amp; no Exon.'!AA538</f>
        <v>0</v>
      </c>
      <c r="L601" s="48">
        <f>'PNC, Exon. &amp; no Exon.'!AD538</f>
        <v>0</v>
      </c>
      <c r="M601" s="48">
        <f>'PNC, Exon. &amp; no Exon.'!AG538</f>
        <v>0</v>
      </c>
      <c r="N601" s="48">
        <f>'PNC, Exon. &amp; no Exon.'!AJ538</f>
        <v>0</v>
      </c>
      <c r="O601" s="60" t="e">
        <f t="shared" si="35"/>
        <v>#DIV/0!</v>
      </c>
    </row>
    <row r="602" spans="1:15" ht="15.95" hidden="1" customHeight="1" x14ac:dyDescent="0.2">
      <c r="A602" s="47">
        <v>4</v>
      </c>
      <c r="B602" s="52" t="s">
        <v>97</v>
      </c>
      <c r="C602" s="116">
        <f t="shared" si="34"/>
        <v>0</v>
      </c>
      <c r="D602" s="48">
        <f>'PNC, Exon. &amp; no Exon.'!F539</f>
        <v>0</v>
      </c>
      <c r="E602" s="48">
        <f>'PNC, Exon. &amp; no Exon.'!I539</f>
        <v>0</v>
      </c>
      <c r="F602" s="48">
        <f>'PNC, Exon. &amp; no Exon.'!L539</f>
        <v>0</v>
      </c>
      <c r="G602" s="48">
        <f>'PNC, Exon. &amp; no Exon.'!O539</f>
        <v>0</v>
      </c>
      <c r="H602" s="48">
        <f>'PNC, Exon. &amp; no Exon.'!R539</f>
        <v>0</v>
      </c>
      <c r="I602" s="48">
        <f>'PNC, Exon. &amp; no Exon.'!U539</f>
        <v>0</v>
      </c>
      <c r="J602" s="48">
        <f>'PNC, Exon. &amp; no Exon.'!X539</f>
        <v>0</v>
      </c>
      <c r="K602" s="48">
        <f>'PNC, Exon. &amp; no Exon.'!AA539</f>
        <v>0</v>
      </c>
      <c r="L602" s="48">
        <f>'PNC, Exon. &amp; no Exon.'!AD539</f>
        <v>0</v>
      </c>
      <c r="M602" s="48">
        <f>'PNC, Exon. &amp; no Exon.'!AG539</f>
        <v>0</v>
      </c>
      <c r="N602" s="48">
        <f>'PNC, Exon. &amp; no Exon.'!AJ539</f>
        <v>0</v>
      </c>
      <c r="O602" s="60" t="e">
        <f t="shared" si="35"/>
        <v>#DIV/0!</v>
      </c>
    </row>
    <row r="603" spans="1:15" ht="15.95" hidden="1" customHeight="1" x14ac:dyDescent="0.2">
      <c r="A603" s="47">
        <v>5</v>
      </c>
      <c r="B603" s="52" t="s">
        <v>92</v>
      </c>
      <c r="C603" s="116">
        <f t="shared" si="34"/>
        <v>0</v>
      </c>
      <c r="D603" s="48">
        <f>'PNC, Exon. &amp; no Exon.'!F540</f>
        <v>0</v>
      </c>
      <c r="E603" s="48">
        <f>'PNC, Exon. &amp; no Exon.'!I540</f>
        <v>0</v>
      </c>
      <c r="F603" s="48">
        <f>'PNC, Exon. &amp; no Exon.'!L540</f>
        <v>0</v>
      </c>
      <c r="G603" s="48">
        <f>'PNC, Exon. &amp; no Exon.'!O540</f>
        <v>0</v>
      </c>
      <c r="H603" s="48">
        <f>'PNC, Exon. &amp; no Exon.'!R540</f>
        <v>0</v>
      </c>
      <c r="I603" s="48">
        <f>'PNC, Exon. &amp; no Exon.'!U540</f>
        <v>0</v>
      </c>
      <c r="J603" s="48">
        <f>'PNC, Exon. &amp; no Exon.'!X540</f>
        <v>0</v>
      </c>
      <c r="K603" s="48">
        <f>'PNC, Exon. &amp; no Exon.'!AA540</f>
        <v>0</v>
      </c>
      <c r="L603" s="48">
        <f>'PNC, Exon. &amp; no Exon.'!AD540</f>
        <v>0</v>
      </c>
      <c r="M603" s="48">
        <f>'PNC, Exon. &amp; no Exon.'!AG540</f>
        <v>0</v>
      </c>
      <c r="N603" s="48">
        <f>'PNC, Exon. &amp; no Exon.'!AJ540</f>
        <v>0</v>
      </c>
      <c r="O603" s="60" t="e">
        <f t="shared" si="35"/>
        <v>#DIV/0!</v>
      </c>
    </row>
    <row r="604" spans="1:15" ht="15.95" hidden="1" customHeight="1" x14ac:dyDescent="0.2">
      <c r="A604" s="47">
        <v>6</v>
      </c>
      <c r="B604" s="52" t="s">
        <v>89</v>
      </c>
      <c r="C604" s="116">
        <f t="shared" si="34"/>
        <v>0</v>
      </c>
      <c r="D604" s="48">
        <f>'PNC, Exon. &amp; no Exon.'!F541</f>
        <v>0</v>
      </c>
      <c r="E604" s="48">
        <f>'PNC, Exon. &amp; no Exon.'!I541</f>
        <v>0</v>
      </c>
      <c r="F604" s="48">
        <f>'PNC, Exon. &amp; no Exon.'!L541</f>
        <v>0</v>
      </c>
      <c r="G604" s="48">
        <f>'PNC, Exon. &amp; no Exon.'!O541</f>
        <v>0</v>
      </c>
      <c r="H604" s="48">
        <f>'PNC, Exon. &amp; no Exon.'!R541</f>
        <v>0</v>
      </c>
      <c r="I604" s="48">
        <f>'PNC, Exon. &amp; no Exon.'!U541</f>
        <v>0</v>
      </c>
      <c r="J604" s="48">
        <f>'PNC, Exon. &amp; no Exon.'!X541</f>
        <v>0</v>
      </c>
      <c r="K604" s="48">
        <f>'PNC, Exon. &amp; no Exon.'!AA541</f>
        <v>0</v>
      </c>
      <c r="L604" s="48">
        <f>'PNC, Exon. &amp; no Exon.'!AD541</f>
        <v>0</v>
      </c>
      <c r="M604" s="48">
        <f>'PNC, Exon. &amp; no Exon.'!AG541</f>
        <v>0</v>
      </c>
      <c r="N604" s="48">
        <f>'PNC, Exon. &amp; no Exon.'!AJ541</f>
        <v>0</v>
      </c>
      <c r="O604" s="60" t="e">
        <f t="shared" si="35"/>
        <v>#DIV/0!</v>
      </c>
    </row>
    <row r="605" spans="1:15" ht="15.95" hidden="1" customHeight="1" x14ac:dyDescent="0.2">
      <c r="A605" s="47">
        <v>7</v>
      </c>
      <c r="B605" s="52" t="s">
        <v>94</v>
      </c>
      <c r="C605" s="116">
        <f t="shared" si="34"/>
        <v>0</v>
      </c>
      <c r="D605" s="48">
        <f>'PNC, Exon. &amp; no Exon.'!F542</f>
        <v>0</v>
      </c>
      <c r="E605" s="48">
        <f>'PNC, Exon. &amp; no Exon.'!I542</f>
        <v>0</v>
      </c>
      <c r="F605" s="48">
        <f>'PNC, Exon. &amp; no Exon.'!L542</f>
        <v>0</v>
      </c>
      <c r="G605" s="48">
        <f>'PNC, Exon. &amp; no Exon.'!O542</f>
        <v>0</v>
      </c>
      <c r="H605" s="48">
        <f>'PNC, Exon. &amp; no Exon.'!R542</f>
        <v>0</v>
      </c>
      <c r="I605" s="48">
        <f>'PNC, Exon. &amp; no Exon.'!U542</f>
        <v>0</v>
      </c>
      <c r="J605" s="48">
        <f>'PNC, Exon. &amp; no Exon.'!X542</f>
        <v>0</v>
      </c>
      <c r="K605" s="48">
        <f>'PNC, Exon. &amp; no Exon.'!AA542</f>
        <v>0</v>
      </c>
      <c r="L605" s="48">
        <f>'PNC, Exon. &amp; no Exon.'!AD542</f>
        <v>0</v>
      </c>
      <c r="M605" s="48">
        <f>'PNC, Exon. &amp; no Exon.'!AG542</f>
        <v>0</v>
      </c>
      <c r="N605" s="48">
        <f>'PNC, Exon. &amp; no Exon.'!AJ542</f>
        <v>0</v>
      </c>
      <c r="O605" s="60" t="e">
        <f t="shared" si="35"/>
        <v>#DIV/0!</v>
      </c>
    </row>
    <row r="606" spans="1:15" ht="15.95" hidden="1" customHeight="1" x14ac:dyDescent="0.2">
      <c r="A606" s="47">
        <v>8</v>
      </c>
      <c r="B606" s="52" t="s">
        <v>90</v>
      </c>
      <c r="C606" s="116">
        <f t="shared" si="34"/>
        <v>0</v>
      </c>
      <c r="D606" s="48">
        <f>'PNC, Exon. &amp; no Exon.'!F543</f>
        <v>0</v>
      </c>
      <c r="E606" s="48">
        <f>'PNC, Exon. &amp; no Exon.'!I543</f>
        <v>0</v>
      </c>
      <c r="F606" s="48">
        <f>'PNC, Exon. &amp; no Exon.'!L543</f>
        <v>0</v>
      </c>
      <c r="G606" s="48">
        <f>'PNC, Exon. &amp; no Exon.'!O543</f>
        <v>0</v>
      </c>
      <c r="H606" s="48">
        <f>'PNC, Exon. &amp; no Exon.'!R543</f>
        <v>0</v>
      </c>
      <c r="I606" s="48">
        <f>'PNC, Exon. &amp; no Exon.'!U543</f>
        <v>0</v>
      </c>
      <c r="J606" s="48">
        <f>'PNC, Exon. &amp; no Exon.'!X543</f>
        <v>0</v>
      </c>
      <c r="K606" s="48">
        <f>'PNC, Exon. &amp; no Exon.'!AA543</f>
        <v>0</v>
      </c>
      <c r="L606" s="48">
        <f>'PNC, Exon. &amp; no Exon.'!AD543</f>
        <v>0</v>
      </c>
      <c r="M606" s="48">
        <f>'PNC, Exon. &amp; no Exon.'!AG543</f>
        <v>0</v>
      </c>
      <c r="N606" s="48">
        <f>'PNC, Exon. &amp; no Exon.'!AJ543</f>
        <v>0</v>
      </c>
      <c r="O606" s="60" t="e">
        <f t="shared" si="35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4"/>
        <v>0</v>
      </c>
      <c r="D607" s="48">
        <f>'PNC, Exon. &amp; no Exon.'!F544</f>
        <v>0</v>
      </c>
      <c r="E607" s="48">
        <f>'PNC, Exon. &amp; no Exon.'!I544</f>
        <v>0</v>
      </c>
      <c r="F607" s="48">
        <f>'PNC, Exon. &amp; no Exon.'!L544</f>
        <v>0</v>
      </c>
      <c r="G607" s="48">
        <f>'PNC, Exon. &amp; no Exon.'!O544</f>
        <v>0</v>
      </c>
      <c r="H607" s="48">
        <f>'PNC, Exon. &amp; no Exon.'!R544</f>
        <v>0</v>
      </c>
      <c r="I607" s="48">
        <f>'PNC, Exon. &amp; no Exon.'!U544</f>
        <v>0</v>
      </c>
      <c r="J607" s="48">
        <f>'PNC, Exon. &amp; no Exon.'!X544</f>
        <v>0</v>
      </c>
      <c r="K607" s="48">
        <f>'PNC, Exon. &amp; no Exon.'!AA544</f>
        <v>0</v>
      </c>
      <c r="L607" s="48">
        <f>'PNC, Exon. &amp; no Exon.'!AD544</f>
        <v>0</v>
      </c>
      <c r="M607" s="48">
        <f>'PNC, Exon. &amp; no Exon.'!AG544</f>
        <v>0</v>
      </c>
      <c r="N607" s="48">
        <f>'PNC, Exon. &amp; no Exon.'!AJ544</f>
        <v>0</v>
      </c>
      <c r="O607" s="60" t="e">
        <f t="shared" si="35"/>
        <v>#DIV/0!</v>
      </c>
    </row>
    <row r="608" spans="1:15" ht="15.95" hidden="1" customHeight="1" x14ac:dyDescent="0.2">
      <c r="A608" s="47">
        <v>10</v>
      </c>
      <c r="B608" s="52" t="s">
        <v>96</v>
      </c>
      <c r="C608" s="116">
        <f t="shared" si="34"/>
        <v>0</v>
      </c>
      <c r="D608" s="48">
        <f>'PNC, Exon. &amp; no Exon.'!F545</f>
        <v>0</v>
      </c>
      <c r="E608" s="48">
        <f>'PNC, Exon. &amp; no Exon.'!I545</f>
        <v>0</v>
      </c>
      <c r="F608" s="48">
        <f>'PNC, Exon. &amp; no Exon.'!L545</f>
        <v>0</v>
      </c>
      <c r="G608" s="48">
        <f>'PNC, Exon. &amp; no Exon.'!O545</f>
        <v>0</v>
      </c>
      <c r="H608" s="48">
        <f>'PNC, Exon. &amp; no Exon.'!R545</f>
        <v>0</v>
      </c>
      <c r="I608" s="48">
        <f>'PNC, Exon. &amp; no Exon.'!U545</f>
        <v>0</v>
      </c>
      <c r="J608" s="48">
        <f>'PNC, Exon. &amp; no Exon.'!X545</f>
        <v>0</v>
      </c>
      <c r="K608" s="48">
        <f>'PNC, Exon. &amp; no Exon.'!AA545</f>
        <v>0</v>
      </c>
      <c r="L608" s="48">
        <f>'PNC, Exon. &amp; no Exon.'!AD545</f>
        <v>0</v>
      </c>
      <c r="M608" s="48">
        <f>'PNC, Exon. &amp; no Exon.'!AG545</f>
        <v>0</v>
      </c>
      <c r="N608" s="48">
        <f>'PNC, Exon. &amp; no Exon.'!AJ545</f>
        <v>0</v>
      </c>
      <c r="O608" s="60" t="e">
        <f t="shared" si="35"/>
        <v>#DIV/0!</v>
      </c>
    </row>
    <row r="609" spans="1:15" ht="15.95" hidden="1" customHeight="1" x14ac:dyDescent="0.2">
      <c r="A609" s="47">
        <v>11</v>
      </c>
      <c r="B609" s="52" t="s">
        <v>99</v>
      </c>
      <c r="C609" s="116">
        <f t="shared" si="34"/>
        <v>0</v>
      </c>
      <c r="D609" s="48">
        <f>'PNC, Exon. &amp; no Exon.'!F546</f>
        <v>0</v>
      </c>
      <c r="E609" s="48">
        <f>'PNC, Exon. &amp; no Exon.'!I546</f>
        <v>0</v>
      </c>
      <c r="F609" s="48">
        <f>'PNC, Exon. &amp; no Exon.'!L546</f>
        <v>0</v>
      </c>
      <c r="G609" s="48">
        <f>'PNC, Exon. &amp; no Exon.'!O546</f>
        <v>0</v>
      </c>
      <c r="H609" s="48">
        <f>'PNC, Exon. &amp; no Exon.'!R546</f>
        <v>0</v>
      </c>
      <c r="I609" s="48">
        <f>'PNC, Exon. &amp; no Exon.'!U546</f>
        <v>0</v>
      </c>
      <c r="J609" s="48">
        <f>'PNC, Exon. &amp; no Exon.'!X546</f>
        <v>0</v>
      </c>
      <c r="K609" s="48">
        <f>'PNC, Exon. &amp; no Exon.'!AA546</f>
        <v>0</v>
      </c>
      <c r="L609" s="48">
        <f>'PNC, Exon. &amp; no Exon.'!AD546</f>
        <v>0</v>
      </c>
      <c r="M609" s="48">
        <f>'PNC, Exon. &amp; no Exon.'!AG546</f>
        <v>0</v>
      </c>
      <c r="N609" s="48">
        <f>'PNC, Exon. &amp; no Exon.'!AJ546</f>
        <v>0</v>
      </c>
      <c r="O609" s="60" t="e">
        <f t="shared" si="35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4"/>
        <v>0</v>
      </c>
      <c r="D610" s="48">
        <f>'PNC, Exon. &amp; no Exon.'!F547</f>
        <v>0</v>
      </c>
      <c r="E610" s="48">
        <f>'PNC, Exon. &amp; no Exon.'!I547</f>
        <v>0</v>
      </c>
      <c r="F610" s="48">
        <f>'PNC, Exon. &amp; no Exon.'!L547</f>
        <v>0</v>
      </c>
      <c r="G610" s="48">
        <f>'PNC, Exon. &amp; no Exon.'!O547</f>
        <v>0</v>
      </c>
      <c r="H610" s="48">
        <f>'PNC, Exon. &amp; no Exon.'!R547</f>
        <v>0</v>
      </c>
      <c r="I610" s="48">
        <f>'PNC, Exon. &amp; no Exon.'!U547</f>
        <v>0</v>
      </c>
      <c r="J610" s="48">
        <f>'PNC, Exon. &amp; no Exon.'!X547</f>
        <v>0</v>
      </c>
      <c r="K610" s="48">
        <f>'PNC, Exon. &amp; no Exon.'!AA547</f>
        <v>0</v>
      </c>
      <c r="L610" s="48">
        <f>'PNC, Exon. &amp; no Exon.'!AD547</f>
        <v>0</v>
      </c>
      <c r="M610" s="48">
        <f>'PNC, Exon. &amp; no Exon.'!AG547</f>
        <v>0</v>
      </c>
      <c r="N610" s="48">
        <f>'PNC, Exon. &amp; no Exon.'!AJ547</f>
        <v>0</v>
      </c>
      <c r="O610" s="60" t="e">
        <f t="shared" si="35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4"/>
        <v>0</v>
      </c>
      <c r="D611" s="48">
        <f>'PNC, Exon. &amp; no Exon.'!F548</f>
        <v>0</v>
      </c>
      <c r="E611" s="48">
        <f>'PNC, Exon. &amp; no Exon.'!I548</f>
        <v>0</v>
      </c>
      <c r="F611" s="48">
        <f>'PNC, Exon. &amp; no Exon.'!L548</f>
        <v>0</v>
      </c>
      <c r="G611" s="48">
        <f>'PNC, Exon. &amp; no Exon.'!O548</f>
        <v>0</v>
      </c>
      <c r="H611" s="48">
        <f>'PNC, Exon. &amp; no Exon.'!R548</f>
        <v>0</v>
      </c>
      <c r="I611" s="48">
        <f>'PNC, Exon. &amp; no Exon.'!U548</f>
        <v>0</v>
      </c>
      <c r="J611" s="48">
        <f>'PNC, Exon. &amp; no Exon.'!X548</f>
        <v>0</v>
      </c>
      <c r="K611" s="48">
        <f>'PNC, Exon. &amp; no Exon.'!AA548</f>
        <v>0</v>
      </c>
      <c r="L611" s="48">
        <f>'PNC, Exon. &amp; no Exon.'!AD548</f>
        <v>0</v>
      </c>
      <c r="M611" s="48">
        <f>'PNC, Exon. &amp; no Exon.'!AG548</f>
        <v>0</v>
      </c>
      <c r="N611" s="48">
        <f>'PNC, Exon. &amp; no Exon.'!AJ548</f>
        <v>0</v>
      </c>
      <c r="O611" s="60" t="e">
        <f t="shared" si="35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4"/>
        <v>0</v>
      </c>
      <c r="D612" s="48">
        <f>'PNC, Exon. &amp; no Exon.'!F549</f>
        <v>0</v>
      </c>
      <c r="E612" s="48">
        <f>'PNC, Exon. &amp; no Exon.'!I549</f>
        <v>0</v>
      </c>
      <c r="F612" s="48">
        <f>'PNC, Exon. &amp; no Exon.'!L549</f>
        <v>0</v>
      </c>
      <c r="G612" s="48">
        <f>'PNC, Exon. &amp; no Exon.'!O549</f>
        <v>0</v>
      </c>
      <c r="H612" s="48">
        <f>'PNC, Exon. &amp; no Exon.'!R549</f>
        <v>0</v>
      </c>
      <c r="I612" s="48">
        <f>'PNC, Exon. &amp; no Exon.'!U549</f>
        <v>0</v>
      </c>
      <c r="J612" s="48">
        <f>'PNC, Exon. &amp; no Exon.'!X549</f>
        <v>0</v>
      </c>
      <c r="K612" s="48">
        <f>'PNC, Exon. &amp; no Exon.'!AA549</f>
        <v>0</v>
      </c>
      <c r="L612" s="48">
        <f>'PNC, Exon. &amp; no Exon.'!AD549</f>
        <v>0</v>
      </c>
      <c r="M612" s="48">
        <f>'PNC, Exon. &amp; no Exon.'!AG549</f>
        <v>0</v>
      </c>
      <c r="N612" s="48">
        <f>'PNC, Exon. &amp; no Exon.'!AJ549</f>
        <v>0</v>
      </c>
      <c r="O612" s="60" t="e">
        <f t="shared" si="35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4"/>
        <v>0</v>
      </c>
      <c r="D613" s="48">
        <f>'PNC, Exon. &amp; no Exon.'!F550</f>
        <v>0</v>
      </c>
      <c r="E613" s="48">
        <f>'PNC, Exon. &amp; no Exon.'!I550</f>
        <v>0</v>
      </c>
      <c r="F613" s="48">
        <f>'PNC, Exon. &amp; no Exon.'!L550</f>
        <v>0</v>
      </c>
      <c r="G613" s="48">
        <f>'PNC, Exon. &amp; no Exon.'!O550</f>
        <v>0</v>
      </c>
      <c r="H613" s="48">
        <f>'PNC, Exon. &amp; no Exon.'!R550</f>
        <v>0</v>
      </c>
      <c r="I613" s="48">
        <f>'PNC, Exon. &amp; no Exon.'!U550</f>
        <v>0</v>
      </c>
      <c r="J613" s="48">
        <f>'PNC, Exon. &amp; no Exon.'!X550</f>
        <v>0</v>
      </c>
      <c r="K613" s="48">
        <f>'PNC, Exon. &amp; no Exon.'!AA550</f>
        <v>0</v>
      </c>
      <c r="L613" s="48">
        <f>'PNC, Exon. &amp; no Exon.'!AD550</f>
        <v>0</v>
      </c>
      <c r="M613" s="48">
        <f>'PNC, Exon. &amp; no Exon.'!AG550</f>
        <v>0</v>
      </c>
      <c r="N613" s="48">
        <f>'PNC, Exon. &amp; no Exon.'!AJ550</f>
        <v>0</v>
      </c>
      <c r="O613" s="60" t="e">
        <f t="shared" si="35"/>
        <v>#DIV/0!</v>
      </c>
    </row>
    <row r="614" spans="1:15" ht="15.95" hidden="1" customHeight="1" x14ac:dyDescent="0.2">
      <c r="A614" s="47">
        <v>16</v>
      </c>
      <c r="B614" s="52" t="s">
        <v>108</v>
      </c>
      <c r="C614" s="116">
        <f t="shared" si="34"/>
        <v>0</v>
      </c>
      <c r="D614" s="48">
        <f>'PNC, Exon. &amp; no Exon.'!F551</f>
        <v>0</v>
      </c>
      <c r="E614" s="48">
        <f>'PNC, Exon. &amp; no Exon.'!I551</f>
        <v>0</v>
      </c>
      <c r="F614" s="48">
        <f>'PNC, Exon. &amp; no Exon.'!L551</f>
        <v>0</v>
      </c>
      <c r="G614" s="48">
        <f>'PNC, Exon. &amp; no Exon.'!O551</f>
        <v>0</v>
      </c>
      <c r="H614" s="48">
        <f>'PNC, Exon. &amp; no Exon.'!R551</f>
        <v>0</v>
      </c>
      <c r="I614" s="48">
        <f>'PNC, Exon. &amp; no Exon.'!U551</f>
        <v>0</v>
      </c>
      <c r="J614" s="48">
        <f>'PNC, Exon. &amp; no Exon.'!X551</f>
        <v>0</v>
      </c>
      <c r="K614" s="48">
        <f>'PNC, Exon. &amp; no Exon.'!AA551</f>
        <v>0</v>
      </c>
      <c r="L614" s="48">
        <f>'PNC, Exon. &amp; no Exon.'!AD551</f>
        <v>0</v>
      </c>
      <c r="M614" s="48">
        <f>'PNC, Exon. &amp; no Exon.'!AG551</f>
        <v>0</v>
      </c>
      <c r="N614" s="48">
        <f>'PNC, Exon. &amp; no Exon.'!AJ551</f>
        <v>0</v>
      </c>
      <c r="O614" s="60" t="e">
        <f t="shared" si="35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4"/>
        <v>0</v>
      </c>
      <c r="D615" s="48">
        <f>'PNC, Exon. &amp; no Exon.'!F552</f>
        <v>0</v>
      </c>
      <c r="E615" s="48">
        <f>'PNC, Exon. &amp; no Exon.'!I552</f>
        <v>0</v>
      </c>
      <c r="F615" s="48">
        <f>'PNC, Exon. &amp; no Exon.'!L552</f>
        <v>0</v>
      </c>
      <c r="G615" s="48">
        <f>'PNC, Exon. &amp; no Exon.'!O552</f>
        <v>0</v>
      </c>
      <c r="H615" s="48">
        <f>'PNC, Exon. &amp; no Exon.'!R552</f>
        <v>0</v>
      </c>
      <c r="I615" s="48">
        <f>'PNC, Exon. &amp; no Exon.'!U552</f>
        <v>0</v>
      </c>
      <c r="J615" s="48">
        <f>'PNC, Exon. &amp; no Exon.'!X552</f>
        <v>0</v>
      </c>
      <c r="K615" s="48">
        <f>'PNC, Exon. &amp; no Exon.'!AA552</f>
        <v>0</v>
      </c>
      <c r="L615" s="48">
        <f>'PNC, Exon. &amp; no Exon.'!AD552</f>
        <v>0</v>
      </c>
      <c r="M615" s="48">
        <f>'PNC, Exon. &amp; no Exon.'!AG552</f>
        <v>0</v>
      </c>
      <c r="N615" s="48">
        <f>'PNC, Exon. &amp; no Exon.'!AJ552</f>
        <v>0</v>
      </c>
      <c r="O615" s="60" t="e">
        <f t="shared" si="35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4"/>
        <v>0</v>
      </c>
      <c r="D616" s="48">
        <f>'PNC, Exon. &amp; no Exon.'!F553</f>
        <v>0</v>
      </c>
      <c r="E616" s="48">
        <f>'PNC, Exon. &amp; no Exon.'!I553</f>
        <v>0</v>
      </c>
      <c r="F616" s="48">
        <f>'PNC, Exon. &amp; no Exon.'!L553</f>
        <v>0</v>
      </c>
      <c r="G616" s="48">
        <f>'PNC, Exon. &amp; no Exon.'!O553</f>
        <v>0</v>
      </c>
      <c r="H616" s="48">
        <f>'PNC, Exon. &amp; no Exon.'!R553</f>
        <v>0</v>
      </c>
      <c r="I616" s="48">
        <f>'PNC, Exon. &amp; no Exon.'!U553</f>
        <v>0</v>
      </c>
      <c r="J616" s="48">
        <f>'PNC, Exon. &amp; no Exon.'!X553</f>
        <v>0</v>
      </c>
      <c r="K616" s="48">
        <f>'PNC, Exon. &amp; no Exon.'!AA553</f>
        <v>0</v>
      </c>
      <c r="L616" s="48">
        <f>'PNC, Exon. &amp; no Exon.'!AD553</f>
        <v>0</v>
      </c>
      <c r="M616" s="48">
        <f>'PNC, Exon. &amp; no Exon.'!AG553</f>
        <v>0</v>
      </c>
      <c r="N616" s="48">
        <f>'PNC, Exon. &amp; no Exon.'!AJ553</f>
        <v>0</v>
      </c>
      <c r="O616" s="60" t="e">
        <f t="shared" si="35"/>
        <v>#DIV/0!</v>
      </c>
    </row>
    <row r="617" spans="1:15" ht="15.95" hidden="1" customHeight="1" x14ac:dyDescent="0.2">
      <c r="A617" s="47">
        <v>19</v>
      </c>
      <c r="B617" s="52" t="s">
        <v>101</v>
      </c>
      <c r="C617" s="116">
        <f t="shared" si="34"/>
        <v>0</v>
      </c>
      <c r="D617" s="48">
        <f>'PNC, Exon. &amp; no Exon.'!F554</f>
        <v>0</v>
      </c>
      <c r="E617" s="48">
        <f>'PNC, Exon. &amp; no Exon.'!I554</f>
        <v>0</v>
      </c>
      <c r="F617" s="48">
        <f>'PNC, Exon. &amp; no Exon.'!L554</f>
        <v>0</v>
      </c>
      <c r="G617" s="48">
        <f>'PNC, Exon. &amp; no Exon.'!O554</f>
        <v>0</v>
      </c>
      <c r="H617" s="48">
        <f>'PNC, Exon. &amp; no Exon.'!R554</f>
        <v>0</v>
      </c>
      <c r="I617" s="48">
        <f>'PNC, Exon. &amp; no Exon.'!U554</f>
        <v>0</v>
      </c>
      <c r="J617" s="48">
        <f>'PNC, Exon. &amp; no Exon.'!X554</f>
        <v>0</v>
      </c>
      <c r="K617" s="48">
        <f>'PNC, Exon. &amp; no Exon.'!AA554</f>
        <v>0</v>
      </c>
      <c r="L617" s="48">
        <f>'PNC, Exon. &amp; no Exon.'!AD554</f>
        <v>0</v>
      </c>
      <c r="M617" s="48">
        <f>'PNC, Exon. &amp; no Exon.'!AG554</f>
        <v>0</v>
      </c>
      <c r="N617" s="48">
        <f>'PNC, Exon. &amp; no Exon.'!AJ554</f>
        <v>0</v>
      </c>
      <c r="O617" s="60" t="e">
        <f t="shared" si="35"/>
        <v>#DIV/0!</v>
      </c>
    </row>
    <row r="618" spans="1:15" ht="15.95" hidden="1" customHeight="1" x14ac:dyDescent="0.2">
      <c r="A618" s="47">
        <v>20</v>
      </c>
      <c r="B618" s="52" t="s">
        <v>93</v>
      </c>
      <c r="C618" s="116">
        <f t="shared" si="34"/>
        <v>0</v>
      </c>
      <c r="D618" s="48">
        <f>'PNC, Exon. &amp; no Exon.'!F555</f>
        <v>0</v>
      </c>
      <c r="E618" s="48">
        <f>'PNC, Exon. &amp; no Exon.'!I555</f>
        <v>0</v>
      </c>
      <c r="F618" s="48">
        <f>'PNC, Exon. &amp; no Exon.'!L555</f>
        <v>0</v>
      </c>
      <c r="G618" s="48">
        <f>'PNC, Exon. &amp; no Exon.'!O555</f>
        <v>0</v>
      </c>
      <c r="H618" s="48">
        <f>'PNC, Exon. &amp; no Exon.'!R555</f>
        <v>0</v>
      </c>
      <c r="I618" s="48">
        <f>'PNC, Exon. &amp; no Exon.'!U555</f>
        <v>0</v>
      </c>
      <c r="J618" s="48">
        <f>'PNC, Exon. &amp; no Exon.'!X555</f>
        <v>0</v>
      </c>
      <c r="K618" s="48">
        <f>'PNC, Exon. &amp; no Exon.'!AA555</f>
        <v>0</v>
      </c>
      <c r="L618" s="48">
        <f>'PNC, Exon. &amp; no Exon.'!AD555</f>
        <v>0</v>
      </c>
      <c r="M618" s="48">
        <f>'PNC, Exon. &amp; no Exon.'!AG555</f>
        <v>0</v>
      </c>
      <c r="N618" s="48">
        <f>'PNC, Exon. &amp; no Exon.'!AJ555</f>
        <v>0</v>
      </c>
      <c r="O618" s="60" t="e">
        <f t="shared" si="35"/>
        <v>#DIV/0!</v>
      </c>
    </row>
    <row r="619" spans="1:15" ht="15.95" hidden="1" customHeight="1" x14ac:dyDescent="0.2">
      <c r="A619" s="47">
        <v>21</v>
      </c>
      <c r="B619" s="52" t="s">
        <v>102</v>
      </c>
      <c r="C619" s="116">
        <f t="shared" si="34"/>
        <v>0</v>
      </c>
      <c r="D619" s="48">
        <f>'PNC, Exon. &amp; no Exon.'!F556</f>
        <v>0</v>
      </c>
      <c r="E619" s="48">
        <f>'PNC, Exon. &amp; no Exon.'!I556</f>
        <v>0</v>
      </c>
      <c r="F619" s="48">
        <f>'PNC, Exon. &amp; no Exon.'!L556</f>
        <v>0</v>
      </c>
      <c r="G619" s="48">
        <f>'PNC, Exon. &amp; no Exon.'!O556</f>
        <v>0</v>
      </c>
      <c r="H619" s="48">
        <f>'PNC, Exon. &amp; no Exon.'!R556</f>
        <v>0</v>
      </c>
      <c r="I619" s="48">
        <f>'PNC, Exon. &amp; no Exon.'!U556</f>
        <v>0</v>
      </c>
      <c r="J619" s="48">
        <f>'PNC, Exon. &amp; no Exon.'!X556</f>
        <v>0</v>
      </c>
      <c r="K619" s="48">
        <f>'PNC, Exon. &amp; no Exon.'!AA556</f>
        <v>0</v>
      </c>
      <c r="L619" s="48">
        <f>'PNC, Exon. &amp; no Exon.'!AD556</f>
        <v>0</v>
      </c>
      <c r="M619" s="48">
        <f>'PNC, Exon. &amp; no Exon.'!AG556</f>
        <v>0</v>
      </c>
      <c r="N619" s="48">
        <f>'PNC, Exon. &amp; no Exon.'!AJ556</f>
        <v>0</v>
      </c>
      <c r="O619" s="60" t="e">
        <f t="shared" si="35"/>
        <v>#DIV/0!</v>
      </c>
    </row>
    <row r="620" spans="1:15" ht="15.95" hidden="1" customHeight="1" x14ac:dyDescent="0.2">
      <c r="A620" s="47">
        <v>22</v>
      </c>
      <c r="B620" s="51" t="s">
        <v>116</v>
      </c>
      <c r="C620" s="116">
        <f t="shared" si="34"/>
        <v>0</v>
      </c>
      <c r="D620" s="48">
        <f>'PNC, Exon. &amp; no Exon.'!F557</f>
        <v>0</v>
      </c>
      <c r="E620" s="48">
        <f>'PNC, Exon. &amp; no Exon.'!I557</f>
        <v>0</v>
      </c>
      <c r="F620" s="48">
        <f>'PNC, Exon. &amp; no Exon.'!L557</f>
        <v>0</v>
      </c>
      <c r="G620" s="48">
        <f>'PNC, Exon. &amp; no Exon.'!O557</f>
        <v>0</v>
      </c>
      <c r="H620" s="48">
        <f>'PNC, Exon. &amp; no Exon.'!R557</f>
        <v>0</v>
      </c>
      <c r="I620" s="48">
        <f>'PNC, Exon. &amp; no Exon.'!U557</f>
        <v>0</v>
      </c>
      <c r="J620" s="48">
        <f>'PNC, Exon. &amp; no Exon.'!X557</f>
        <v>0</v>
      </c>
      <c r="K620" s="48">
        <f>'PNC, Exon. &amp; no Exon.'!AA557</f>
        <v>0</v>
      </c>
      <c r="L620" s="48">
        <f>'PNC, Exon. &amp; no Exon.'!AD557</f>
        <v>0</v>
      </c>
      <c r="M620" s="48">
        <f>'PNC, Exon. &amp; no Exon.'!AG557</f>
        <v>0</v>
      </c>
      <c r="N620" s="48">
        <f>'PNC, Exon. &amp; no Exon.'!AJ557</f>
        <v>0</v>
      </c>
      <c r="O620" s="60" t="e">
        <f t="shared" si="35"/>
        <v>#DIV/0!</v>
      </c>
    </row>
    <row r="621" spans="1:15" ht="15.95" hidden="1" customHeight="1" x14ac:dyDescent="0.2">
      <c r="A621" s="47">
        <v>23</v>
      </c>
      <c r="B621" s="52" t="s">
        <v>107</v>
      </c>
      <c r="C621" s="116">
        <f t="shared" si="34"/>
        <v>0</v>
      </c>
      <c r="D621" s="48">
        <f>'PNC, Exon. &amp; no Exon.'!F558</f>
        <v>0</v>
      </c>
      <c r="E621" s="48">
        <f>'PNC, Exon. &amp; no Exon.'!I558</f>
        <v>0</v>
      </c>
      <c r="F621" s="48">
        <f>'PNC, Exon. &amp; no Exon.'!L558</f>
        <v>0</v>
      </c>
      <c r="G621" s="48">
        <f>'PNC, Exon. &amp; no Exon.'!O558</f>
        <v>0</v>
      </c>
      <c r="H621" s="48">
        <f>'PNC, Exon. &amp; no Exon.'!R558</f>
        <v>0</v>
      </c>
      <c r="I621" s="48">
        <f>'PNC, Exon. &amp; no Exon.'!U558</f>
        <v>0</v>
      </c>
      <c r="J621" s="48">
        <f>'PNC, Exon. &amp; no Exon.'!X558</f>
        <v>0</v>
      </c>
      <c r="K621" s="48">
        <f>'PNC, Exon. &amp; no Exon.'!AA558</f>
        <v>0</v>
      </c>
      <c r="L621" s="48">
        <f>'PNC, Exon. &amp; no Exon.'!AD558</f>
        <v>0</v>
      </c>
      <c r="M621" s="48">
        <f>'PNC, Exon. &amp; no Exon.'!AG558</f>
        <v>0</v>
      </c>
      <c r="N621" s="48">
        <f>'PNC, Exon. &amp; no Exon.'!AJ558</f>
        <v>0</v>
      </c>
      <c r="O621" s="60" t="e">
        <f t="shared" si="35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4"/>
        <v>0</v>
      </c>
      <c r="D622" s="48">
        <f>'PNC, Exon. &amp; no Exon.'!F559</f>
        <v>0</v>
      </c>
      <c r="E622" s="48">
        <f>'PNC, Exon. &amp; no Exon.'!I559</f>
        <v>0</v>
      </c>
      <c r="F622" s="48">
        <f>'PNC, Exon. &amp; no Exon.'!L559</f>
        <v>0</v>
      </c>
      <c r="G622" s="48">
        <f>'PNC, Exon. &amp; no Exon.'!O559</f>
        <v>0</v>
      </c>
      <c r="H622" s="48">
        <f>'PNC, Exon. &amp; no Exon.'!R559</f>
        <v>0</v>
      </c>
      <c r="I622" s="48">
        <f>'PNC, Exon. &amp; no Exon.'!U559</f>
        <v>0</v>
      </c>
      <c r="J622" s="48">
        <f>'PNC, Exon. &amp; no Exon.'!X559</f>
        <v>0</v>
      </c>
      <c r="K622" s="48">
        <f>'PNC, Exon. &amp; no Exon.'!AA559</f>
        <v>0</v>
      </c>
      <c r="L622" s="48">
        <f>'PNC, Exon. &amp; no Exon.'!AD559</f>
        <v>0</v>
      </c>
      <c r="M622" s="48">
        <f>'PNC, Exon. &amp; no Exon.'!AG559</f>
        <v>0</v>
      </c>
      <c r="N622" s="48">
        <f>'PNC, Exon. &amp; no Exon.'!AJ559</f>
        <v>0</v>
      </c>
      <c r="O622" s="60" t="e">
        <f t="shared" si="35"/>
        <v>#DIV/0!</v>
      </c>
    </row>
    <row r="623" spans="1:15" ht="15.95" hidden="1" customHeight="1" x14ac:dyDescent="0.2">
      <c r="A623" s="47">
        <v>25</v>
      </c>
      <c r="B623" s="52" t="s">
        <v>105</v>
      </c>
      <c r="C623" s="116">
        <f t="shared" si="34"/>
        <v>0</v>
      </c>
      <c r="D623" s="48">
        <f>'PNC, Exon. &amp; no Exon.'!F560</f>
        <v>0</v>
      </c>
      <c r="E623" s="48">
        <f>'PNC, Exon. &amp; no Exon.'!I560</f>
        <v>0</v>
      </c>
      <c r="F623" s="48">
        <f>'PNC, Exon. &amp; no Exon.'!L560</f>
        <v>0</v>
      </c>
      <c r="G623" s="48">
        <f>'PNC, Exon. &amp; no Exon.'!O560</f>
        <v>0</v>
      </c>
      <c r="H623" s="48">
        <f>'PNC, Exon. &amp; no Exon.'!R560</f>
        <v>0</v>
      </c>
      <c r="I623" s="48">
        <f>'PNC, Exon. &amp; no Exon.'!U560</f>
        <v>0</v>
      </c>
      <c r="J623" s="48">
        <f>'PNC, Exon. &amp; no Exon.'!X560</f>
        <v>0</v>
      </c>
      <c r="K623" s="48">
        <f>'PNC, Exon. &amp; no Exon.'!AA560</f>
        <v>0</v>
      </c>
      <c r="L623" s="48">
        <f>'PNC, Exon. &amp; no Exon.'!AD560</f>
        <v>0</v>
      </c>
      <c r="M623" s="48">
        <f>'PNC, Exon. &amp; no Exon.'!AG560</f>
        <v>0</v>
      </c>
      <c r="N623" s="48">
        <f>'PNC, Exon. &amp; no Exon.'!AJ560</f>
        <v>0</v>
      </c>
      <c r="O623" s="60" t="e">
        <f t="shared" si="35"/>
        <v>#DIV/0!</v>
      </c>
    </row>
    <row r="624" spans="1:15" ht="15.95" hidden="1" customHeight="1" x14ac:dyDescent="0.2">
      <c r="A624" s="47">
        <v>26</v>
      </c>
      <c r="B624" s="52" t="s">
        <v>115</v>
      </c>
      <c r="C624" s="116">
        <f t="shared" si="34"/>
        <v>0</v>
      </c>
      <c r="D624" s="48">
        <f>'PNC, Exon. &amp; no Exon.'!F561</f>
        <v>0</v>
      </c>
      <c r="E624" s="48">
        <f>'PNC, Exon. &amp; no Exon.'!I561</f>
        <v>0</v>
      </c>
      <c r="F624" s="48">
        <f>'PNC, Exon. &amp; no Exon.'!L561</f>
        <v>0</v>
      </c>
      <c r="G624" s="48">
        <f>'PNC, Exon. &amp; no Exon.'!O561</f>
        <v>0</v>
      </c>
      <c r="H624" s="48">
        <f>'PNC, Exon. &amp; no Exon.'!R561</f>
        <v>0</v>
      </c>
      <c r="I624" s="48">
        <f>'PNC, Exon. &amp; no Exon.'!U561</f>
        <v>0</v>
      </c>
      <c r="J624" s="48">
        <f>'PNC, Exon. &amp; no Exon.'!X561</f>
        <v>0</v>
      </c>
      <c r="K624" s="48">
        <f>'PNC, Exon. &amp; no Exon.'!AA561</f>
        <v>0</v>
      </c>
      <c r="L624" s="48">
        <f>'PNC, Exon. &amp; no Exon.'!AD561</f>
        <v>0</v>
      </c>
      <c r="M624" s="48">
        <f>'PNC, Exon. &amp; no Exon.'!AG561</f>
        <v>0</v>
      </c>
      <c r="N624" s="48">
        <f>'PNC, Exon. &amp; no Exon.'!AJ561</f>
        <v>0</v>
      </c>
      <c r="O624" s="60" t="e">
        <f t="shared" si="35"/>
        <v>#DIV/0!</v>
      </c>
    </row>
    <row r="625" spans="1:15" ht="15.95" hidden="1" customHeight="1" x14ac:dyDescent="0.2">
      <c r="A625" s="47">
        <v>27</v>
      </c>
      <c r="B625" s="52" t="s">
        <v>117</v>
      </c>
      <c r="C625" s="116">
        <f t="shared" si="34"/>
        <v>0</v>
      </c>
      <c r="D625" s="48">
        <f>'PNC, Exon. &amp; no Exon.'!F562</f>
        <v>0</v>
      </c>
      <c r="E625" s="48">
        <f>'PNC, Exon. &amp; no Exon.'!I562</f>
        <v>0</v>
      </c>
      <c r="F625" s="48">
        <f>'PNC, Exon. &amp; no Exon.'!L562</f>
        <v>0</v>
      </c>
      <c r="G625" s="48">
        <f>'PNC, Exon. &amp; no Exon.'!O562</f>
        <v>0</v>
      </c>
      <c r="H625" s="48">
        <f>'PNC, Exon. &amp; no Exon.'!R562</f>
        <v>0</v>
      </c>
      <c r="I625" s="48">
        <f>'PNC, Exon. &amp; no Exon.'!U562</f>
        <v>0</v>
      </c>
      <c r="J625" s="48">
        <f>'PNC, Exon. &amp; no Exon.'!X562</f>
        <v>0</v>
      </c>
      <c r="K625" s="48">
        <f>'PNC, Exon. &amp; no Exon.'!AA562</f>
        <v>0</v>
      </c>
      <c r="L625" s="48">
        <f>'PNC, Exon. &amp; no Exon.'!AD562</f>
        <v>0</v>
      </c>
      <c r="M625" s="48">
        <f>'PNC, Exon. &amp; no Exon.'!AG562</f>
        <v>0</v>
      </c>
      <c r="N625" s="48">
        <f>'PNC, Exon. &amp; no Exon.'!AJ562</f>
        <v>0</v>
      </c>
      <c r="O625" s="60" t="e">
        <f t="shared" si="35"/>
        <v>#DIV/0!</v>
      </c>
    </row>
    <row r="626" spans="1:15" ht="15.95" hidden="1" customHeight="1" x14ac:dyDescent="0.2">
      <c r="A626" s="47">
        <v>28</v>
      </c>
      <c r="B626" s="52" t="s">
        <v>120</v>
      </c>
      <c r="C626" s="116">
        <f t="shared" si="34"/>
        <v>0</v>
      </c>
      <c r="D626" s="48">
        <f>'PNC, Exon. &amp; no Exon.'!F563</f>
        <v>0</v>
      </c>
      <c r="E626" s="48">
        <f>'PNC, Exon. &amp; no Exon.'!I563</f>
        <v>0</v>
      </c>
      <c r="F626" s="48">
        <f>'PNC, Exon. &amp; no Exon.'!L563</f>
        <v>0</v>
      </c>
      <c r="G626" s="48">
        <f>'PNC, Exon. &amp; no Exon.'!O563</f>
        <v>0</v>
      </c>
      <c r="H626" s="48">
        <f>'PNC, Exon. &amp; no Exon.'!R563</f>
        <v>0</v>
      </c>
      <c r="I626" s="48">
        <f>'PNC, Exon. &amp; no Exon.'!U563</f>
        <v>0</v>
      </c>
      <c r="J626" s="48">
        <f>'PNC, Exon. &amp; no Exon.'!X563</f>
        <v>0</v>
      </c>
      <c r="K626" s="48">
        <f>'PNC, Exon. &amp; no Exon.'!AA563</f>
        <v>0</v>
      </c>
      <c r="L626" s="48">
        <f>'PNC, Exon. &amp; no Exon.'!AD563</f>
        <v>0</v>
      </c>
      <c r="M626" s="48">
        <f>'PNC, Exon. &amp; no Exon.'!AG563</f>
        <v>0</v>
      </c>
      <c r="N626" s="48">
        <f>'PNC, Exon. &amp; no Exon.'!AJ563</f>
        <v>0</v>
      </c>
      <c r="O626" s="60" t="e">
        <f t="shared" si="35"/>
        <v>#DIV/0!</v>
      </c>
    </row>
    <row r="627" spans="1:15" ht="15.95" hidden="1" customHeight="1" x14ac:dyDescent="0.2">
      <c r="A627" s="47">
        <v>29</v>
      </c>
      <c r="B627" s="52" t="s">
        <v>166</v>
      </c>
      <c r="C627" s="116">
        <f t="shared" si="34"/>
        <v>0</v>
      </c>
      <c r="D627" s="48">
        <f>'PNC, Exon. &amp; no Exon.'!F564</f>
        <v>0</v>
      </c>
      <c r="E627" s="48">
        <f>'PNC, Exon. &amp; no Exon.'!I564</f>
        <v>0</v>
      </c>
      <c r="F627" s="48">
        <f>'PNC, Exon. &amp; no Exon.'!L564</f>
        <v>0</v>
      </c>
      <c r="G627" s="48">
        <f>'PNC, Exon. &amp; no Exon.'!O564</f>
        <v>0</v>
      </c>
      <c r="H627" s="48">
        <f>'PNC, Exon. &amp; no Exon.'!R564</f>
        <v>0</v>
      </c>
      <c r="I627" s="48">
        <f>'PNC, Exon. &amp; no Exon.'!U564</f>
        <v>0</v>
      </c>
      <c r="J627" s="48">
        <f>'PNC, Exon. &amp; no Exon.'!X564</f>
        <v>0</v>
      </c>
      <c r="K627" s="48">
        <f>'PNC, Exon. &amp; no Exon.'!AA564</f>
        <v>0</v>
      </c>
      <c r="L627" s="48">
        <f>'PNC, Exon. &amp; no Exon.'!AD564</f>
        <v>0</v>
      </c>
      <c r="M627" s="48">
        <f>'PNC, Exon. &amp; no Exon.'!AG564</f>
        <v>0</v>
      </c>
      <c r="N627" s="48">
        <f>'PNC, Exon. &amp; no Exon.'!AJ564</f>
        <v>0</v>
      </c>
      <c r="O627" s="60" t="e">
        <f t="shared" si="35"/>
        <v>#DIV/0!</v>
      </c>
    </row>
    <row r="628" spans="1:15" ht="15.95" hidden="1" customHeight="1" x14ac:dyDescent="0.2">
      <c r="A628" s="47">
        <v>30</v>
      </c>
      <c r="B628" s="52" t="s">
        <v>103</v>
      </c>
      <c r="C628" s="116">
        <f t="shared" si="34"/>
        <v>0</v>
      </c>
      <c r="D628" s="48">
        <f>'PNC, Exon. &amp; no Exon.'!F565</f>
        <v>0</v>
      </c>
      <c r="E628" s="48">
        <f>'PNC, Exon. &amp; no Exon.'!I565</f>
        <v>0</v>
      </c>
      <c r="F628" s="48">
        <f>'PNC, Exon. &amp; no Exon.'!L565</f>
        <v>0</v>
      </c>
      <c r="G628" s="48">
        <f>'PNC, Exon. &amp; no Exon.'!O565</f>
        <v>0</v>
      </c>
      <c r="H628" s="48">
        <f>'PNC, Exon. &amp; no Exon.'!R565</f>
        <v>0</v>
      </c>
      <c r="I628" s="48">
        <f>'PNC, Exon. &amp; no Exon.'!U565</f>
        <v>0</v>
      </c>
      <c r="J628" s="48">
        <f>'PNC, Exon. &amp; no Exon.'!X565</f>
        <v>0</v>
      </c>
      <c r="K628" s="48">
        <f>'PNC, Exon. &amp; no Exon.'!AA565</f>
        <v>0</v>
      </c>
      <c r="L628" s="48">
        <f>'PNC, Exon. &amp; no Exon.'!AD565</f>
        <v>0</v>
      </c>
      <c r="M628" s="48">
        <f>'PNC, Exon. &amp; no Exon.'!AG565</f>
        <v>0</v>
      </c>
      <c r="N628" s="48">
        <f>'PNC, Exon. &amp; no Exon.'!AJ565</f>
        <v>0</v>
      </c>
      <c r="O628" s="60" t="e">
        <f t="shared" si="35"/>
        <v>#DIV/0!</v>
      </c>
    </row>
    <row r="629" spans="1:15" ht="15.95" hidden="1" customHeight="1" x14ac:dyDescent="0.2">
      <c r="A629" s="47">
        <v>31</v>
      </c>
      <c r="B629" s="51" t="s">
        <v>110</v>
      </c>
      <c r="C629" s="116">
        <f t="shared" si="34"/>
        <v>0</v>
      </c>
      <c r="D629" s="48">
        <f>'PNC, Exon. &amp; no Exon.'!F566</f>
        <v>0</v>
      </c>
      <c r="E629" s="48">
        <f>'PNC, Exon. &amp; no Exon.'!I566</f>
        <v>0</v>
      </c>
      <c r="F629" s="48">
        <f>'PNC, Exon. &amp; no Exon.'!L566</f>
        <v>0</v>
      </c>
      <c r="G629" s="48">
        <f>'PNC, Exon. &amp; no Exon.'!O566</f>
        <v>0</v>
      </c>
      <c r="H629" s="48">
        <f>'PNC, Exon. &amp; no Exon.'!R566</f>
        <v>0</v>
      </c>
      <c r="I629" s="48">
        <f>'PNC, Exon. &amp; no Exon.'!U566</f>
        <v>0</v>
      </c>
      <c r="J629" s="48">
        <f>'PNC, Exon. &amp; no Exon.'!X566</f>
        <v>0</v>
      </c>
      <c r="K629" s="48">
        <f>'PNC, Exon. &amp; no Exon.'!AA566</f>
        <v>0</v>
      </c>
      <c r="L629" s="48">
        <f>'PNC, Exon. &amp; no Exon.'!AD566</f>
        <v>0</v>
      </c>
      <c r="M629" s="48">
        <f>'PNC, Exon. &amp; no Exon.'!AG566</f>
        <v>0</v>
      </c>
      <c r="N629" s="48">
        <f>'PNC, Exon. &amp; no Exon.'!AJ566</f>
        <v>0</v>
      </c>
      <c r="O629" s="60" t="e">
        <f t="shared" si="35"/>
        <v>#DIV/0!</v>
      </c>
    </row>
    <row r="630" spans="1:15" ht="15.95" hidden="1" customHeight="1" x14ac:dyDescent="0.2">
      <c r="A630" s="47">
        <v>32</v>
      </c>
      <c r="B630" s="52" t="s">
        <v>118</v>
      </c>
      <c r="C630" s="116">
        <f t="shared" ref="C630:C635" si="36">SUM(D630:N630)</f>
        <v>0</v>
      </c>
      <c r="D630" s="48">
        <f>'PNC, Exon. &amp; no Exon.'!F567</f>
        <v>0</v>
      </c>
      <c r="E630" s="48">
        <f>'PNC, Exon. &amp; no Exon.'!I567</f>
        <v>0</v>
      </c>
      <c r="F630" s="48">
        <f>'PNC, Exon. &amp; no Exon.'!L567</f>
        <v>0</v>
      </c>
      <c r="G630" s="48">
        <f>'PNC, Exon. &amp; no Exon.'!O567</f>
        <v>0</v>
      </c>
      <c r="H630" s="48">
        <f>'PNC, Exon. &amp; no Exon.'!R567</f>
        <v>0</v>
      </c>
      <c r="I630" s="48">
        <f>'PNC, Exon. &amp; no Exon.'!U567</f>
        <v>0</v>
      </c>
      <c r="J630" s="48">
        <f>'PNC, Exon. &amp; no Exon.'!X567</f>
        <v>0</v>
      </c>
      <c r="K630" s="48">
        <f>'PNC, Exon. &amp; no Exon.'!AA567</f>
        <v>0</v>
      </c>
      <c r="L630" s="48">
        <f>'PNC, Exon. &amp; no Exon.'!AD567</f>
        <v>0</v>
      </c>
      <c r="M630" s="48">
        <f>'PNC, Exon. &amp; no Exon.'!AG567</f>
        <v>0</v>
      </c>
      <c r="N630" s="48">
        <f>'PNC, Exon. &amp; no Exon.'!AJ567</f>
        <v>0</v>
      </c>
      <c r="O630" s="60" t="e">
        <f t="shared" si="35"/>
        <v>#DIV/0!</v>
      </c>
    </row>
    <row r="631" spans="1:15" ht="15.95" hidden="1" customHeight="1" x14ac:dyDescent="0.2">
      <c r="A631" s="47">
        <v>33</v>
      </c>
      <c r="B631" s="52" t="s">
        <v>119</v>
      </c>
      <c r="C631" s="116">
        <f t="shared" si="36"/>
        <v>0</v>
      </c>
      <c r="D631" s="48">
        <f>'PNC, Exon. &amp; no Exon.'!F568</f>
        <v>0</v>
      </c>
      <c r="E631" s="48">
        <f>'PNC, Exon. &amp; no Exon.'!I568</f>
        <v>0</v>
      </c>
      <c r="F631" s="48">
        <f>'PNC, Exon. &amp; no Exon.'!L568</f>
        <v>0</v>
      </c>
      <c r="G631" s="48">
        <f>'PNC, Exon. &amp; no Exon.'!O568</f>
        <v>0</v>
      </c>
      <c r="H631" s="48">
        <f>'PNC, Exon. &amp; no Exon.'!R568</f>
        <v>0</v>
      </c>
      <c r="I631" s="48">
        <f>'PNC, Exon. &amp; no Exon.'!U568</f>
        <v>0</v>
      </c>
      <c r="J631" s="48">
        <f>'PNC, Exon. &amp; no Exon.'!X568</f>
        <v>0</v>
      </c>
      <c r="K631" s="48">
        <f>'PNC, Exon. &amp; no Exon.'!AA568</f>
        <v>0</v>
      </c>
      <c r="L631" s="48">
        <f>'PNC, Exon. &amp; no Exon.'!AD568</f>
        <v>0</v>
      </c>
      <c r="M631" s="48">
        <f>'PNC, Exon. &amp; no Exon.'!AG568</f>
        <v>0</v>
      </c>
      <c r="N631" s="48">
        <f>'PNC, Exon. &amp; no Exon.'!AJ568</f>
        <v>0</v>
      </c>
      <c r="O631" s="60" t="e">
        <f t="shared" si="35"/>
        <v>#DIV/0!</v>
      </c>
    </row>
    <row r="632" spans="1:15" ht="15.95" hidden="1" customHeight="1" x14ac:dyDescent="0.2">
      <c r="A632" s="47">
        <v>34</v>
      </c>
      <c r="B632" s="52" t="s">
        <v>121</v>
      </c>
      <c r="C632" s="116">
        <f t="shared" si="36"/>
        <v>0</v>
      </c>
      <c r="D632" s="48">
        <f>'PNC, Exon. &amp; no Exon.'!F569</f>
        <v>0</v>
      </c>
      <c r="E632" s="48">
        <f>'PNC, Exon. &amp; no Exon.'!I569</f>
        <v>0</v>
      </c>
      <c r="F632" s="48">
        <f>'PNC, Exon. &amp; no Exon.'!L569</f>
        <v>0</v>
      </c>
      <c r="G632" s="48">
        <f>'PNC, Exon. &amp; no Exon.'!O569</f>
        <v>0</v>
      </c>
      <c r="H632" s="48">
        <f>'PNC, Exon. &amp; no Exon.'!R569</f>
        <v>0</v>
      </c>
      <c r="I632" s="48">
        <f>'PNC, Exon. &amp; no Exon.'!U569</f>
        <v>0</v>
      </c>
      <c r="J632" s="48">
        <f>'PNC, Exon. &amp; no Exon.'!X569</f>
        <v>0</v>
      </c>
      <c r="K632" s="48">
        <f>'PNC, Exon. &amp; no Exon.'!AA569</f>
        <v>0</v>
      </c>
      <c r="L632" s="48">
        <f>'PNC, Exon. &amp; no Exon.'!AD569</f>
        <v>0</v>
      </c>
      <c r="M632" s="48">
        <f>'PNC, Exon. &amp; no Exon.'!AG569</f>
        <v>0</v>
      </c>
      <c r="N632" s="48">
        <f>'PNC, Exon. &amp; no Exon.'!AJ569</f>
        <v>0</v>
      </c>
      <c r="O632" s="60" t="e">
        <f t="shared" si="35"/>
        <v>#DIV/0!</v>
      </c>
    </row>
    <row r="633" spans="1:15" ht="15.95" hidden="1" customHeight="1" x14ac:dyDescent="0.2">
      <c r="A633" s="47">
        <v>35</v>
      </c>
      <c r="B633" s="52" t="s">
        <v>88</v>
      </c>
      <c r="C633" s="116">
        <f t="shared" si="36"/>
        <v>0</v>
      </c>
      <c r="D633" s="48">
        <f>'PNC, Exon. &amp; no Exon.'!F570</f>
        <v>0</v>
      </c>
      <c r="E633" s="48">
        <f>'PNC, Exon. &amp; no Exon.'!I570</f>
        <v>0</v>
      </c>
      <c r="F633" s="48">
        <f>'PNC, Exon. &amp; no Exon.'!L570</f>
        <v>0</v>
      </c>
      <c r="G633" s="48">
        <f>'PNC, Exon. &amp; no Exon.'!O570</f>
        <v>0</v>
      </c>
      <c r="H633" s="48">
        <f>'PNC, Exon. &amp; no Exon.'!R570</f>
        <v>0</v>
      </c>
      <c r="I633" s="48">
        <f>'PNC, Exon. &amp; no Exon.'!U570</f>
        <v>0</v>
      </c>
      <c r="J633" s="48">
        <f>'PNC, Exon. &amp; no Exon.'!X570</f>
        <v>0</v>
      </c>
      <c r="K633" s="48">
        <f>'PNC, Exon. &amp; no Exon.'!AA570</f>
        <v>0</v>
      </c>
      <c r="L633" s="48">
        <f>'PNC, Exon. &amp; no Exon.'!AD570</f>
        <v>0</v>
      </c>
      <c r="M633" s="48">
        <f>'PNC, Exon. &amp; no Exon.'!AG570</f>
        <v>0</v>
      </c>
      <c r="N633" s="48">
        <f>'PNC, Exon. &amp; no Exon.'!AJ570</f>
        <v>0</v>
      </c>
      <c r="O633" s="60" t="e">
        <f t="shared" si="35"/>
        <v>#DIV/0!</v>
      </c>
    </row>
    <row r="634" spans="1:15" ht="15.95" hidden="1" customHeight="1" x14ac:dyDescent="0.2">
      <c r="A634" s="47">
        <v>36</v>
      </c>
      <c r="B634" s="52" t="s">
        <v>106</v>
      </c>
      <c r="C634" s="116">
        <f t="shared" si="36"/>
        <v>0</v>
      </c>
      <c r="D634" s="48">
        <f>'PNC, Exon. &amp; no Exon.'!F571</f>
        <v>0</v>
      </c>
      <c r="E634" s="48">
        <f>'PNC, Exon. &amp; no Exon.'!I571</f>
        <v>0</v>
      </c>
      <c r="F634" s="48">
        <f>'PNC, Exon. &amp; no Exon.'!L571</f>
        <v>0</v>
      </c>
      <c r="G634" s="48">
        <f>'PNC, Exon. &amp; no Exon.'!O571</f>
        <v>0</v>
      </c>
      <c r="H634" s="48">
        <f>'PNC, Exon. &amp; no Exon.'!R571</f>
        <v>0</v>
      </c>
      <c r="I634" s="48">
        <f>'PNC, Exon. &amp; no Exon.'!U571</f>
        <v>0</v>
      </c>
      <c r="J634" s="48">
        <f>'PNC, Exon. &amp; no Exon.'!X571</f>
        <v>0</v>
      </c>
      <c r="K634" s="48">
        <f>'PNC, Exon. &amp; no Exon.'!AA571</f>
        <v>0</v>
      </c>
      <c r="L634" s="48">
        <f>'PNC, Exon. &amp; no Exon.'!AD571</f>
        <v>0</v>
      </c>
      <c r="M634" s="48">
        <f>'PNC, Exon. &amp; no Exon.'!AG571</f>
        <v>0</v>
      </c>
      <c r="N634" s="48">
        <f>'PNC, Exon. &amp; no Exon.'!AJ571</f>
        <v>0</v>
      </c>
      <c r="O634" s="60" t="e">
        <f t="shared" si="35"/>
        <v>#DIV/0!</v>
      </c>
    </row>
    <row r="635" spans="1:15" ht="15.95" hidden="1" customHeight="1" x14ac:dyDescent="0.2">
      <c r="A635" s="47">
        <v>37</v>
      </c>
      <c r="B635" s="52" t="s">
        <v>104</v>
      </c>
      <c r="C635" s="116">
        <f t="shared" si="36"/>
        <v>0</v>
      </c>
      <c r="D635" s="48">
        <f>'PNC, Exon. &amp; no Exon.'!F572</f>
        <v>0</v>
      </c>
      <c r="E635" s="48">
        <f>'PNC, Exon. &amp; no Exon.'!I572</f>
        <v>0</v>
      </c>
      <c r="F635" s="48">
        <f>'PNC, Exon. &amp; no Exon.'!L572</f>
        <v>0</v>
      </c>
      <c r="G635" s="48">
        <f>'PNC, Exon. &amp; no Exon.'!O572</f>
        <v>0</v>
      </c>
      <c r="H635" s="48">
        <f>'PNC, Exon. &amp; no Exon.'!R572</f>
        <v>0</v>
      </c>
      <c r="I635" s="48">
        <f>'PNC, Exon. &amp; no Exon.'!U572</f>
        <v>0</v>
      </c>
      <c r="J635" s="48">
        <f>'PNC, Exon. &amp; no Exon.'!X572</f>
        <v>0</v>
      </c>
      <c r="K635" s="48">
        <f>'PNC, Exon. &amp; no Exon.'!AA572</f>
        <v>0</v>
      </c>
      <c r="L635" s="48">
        <f>'PNC, Exon. &amp; no Exon.'!AD572</f>
        <v>0</v>
      </c>
      <c r="M635" s="48">
        <f>'PNC, Exon. &amp; no Exon.'!AG572</f>
        <v>0</v>
      </c>
      <c r="N635" s="48">
        <f>'PNC, Exon. &amp; no Exon.'!AJ572</f>
        <v>0</v>
      </c>
      <c r="O635" s="60" t="e">
        <f t="shared" si="35"/>
        <v>#DIV/0!</v>
      </c>
    </row>
    <row r="636" spans="1:15" ht="15.95" hidden="1" customHeight="1" x14ac:dyDescent="0.2">
      <c r="A636" s="47">
        <v>38</v>
      </c>
      <c r="B636" s="52" t="s">
        <v>111</v>
      </c>
      <c r="C636" s="117">
        <f>SUM(D636:N636)</f>
        <v>0</v>
      </c>
      <c r="D636" s="48">
        <f>'PNC, Exon. &amp; no Exon.'!F573</f>
        <v>0</v>
      </c>
      <c r="E636" s="48">
        <f>'PNC, Exon. &amp; no Exon.'!I573</f>
        <v>0</v>
      </c>
      <c r="F636" s="48">
        <f>'PNC, Exon. &amp; no Exon.'!L573</f>
        <v>0</v>
      </c>
      <c r="G636" s="48">
        <f>'PNC, Exon. &amp; no Exon.'!O573</f>
        <v>0</v>
      </c>
      <c r="H636" s="48">
        <f>'PNC, Exon. &amp; no Exon.'!R573</f>
        <v>0</v>
      </c>
      <c r="I636" s="48">
        <f>'PNC, Exon. &amp; no Exon.'!U573</f>
        <v>0</v>
      </c>
      <c r="J636" s="48">
        <f>'PNC, Exon. &amp; no Exon.'!X573</f>
        <v>0</v>
      </c>
      <c r="K636" s="48">
        <f>'PNC, Exon. &amp; no Exon.'!AA573</f>
        <v>0</v>
      </c>
      <c r="L636" s="48">
        <f>'PNC, Exon. &amp; no Exon.'!AD573</f>
        <v>0</v>
      </c>
      <c r="M636" s="48">
        <f>'PNC, Exon. &amp; no Exon.'!AG573</f>
        <v>0</v>
      </c>
      <c r="N636" s="48">
        <f>'PNC, Exon. &amp; no Exon.'!AJ573</f>
        <v>0</v>
      </c>
      <c r="O636" s="60" t="e">
        <f t="shared" si="35"/>
        <v>#DIV/0!</v>
      </c>
    </row>
    <row r="637" spans="1:15" hidden="1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3" t="s">
        <v>42</v>
      </c>
      <c r="B658" s="183"/>
      <c r="C658" s="183"/>
      <c r="D658" s="183"/>
      <c r="E658" s="183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</row>
    <row r="659" spans="1:15" ht="12.75" hidden="1" customHeight="1" x14ac:dyDescent="0.2">
      <c r="A659" s="184" t="s">
        <v>56</v>
      </c>
      <c r="B659" s="184"/>
      <c r="C659" s="184"/>
      <c r="D659" s="184"/>
      <c r="E659" s="184"/>
      <c r="F659" s="184"/>
      <c r="G659" s="184"/>
      <c r="H659" s="184"/>
      <c r="I659" s="184"/>
      <c r="J659" s="184"/>
      <c r="K659" s="184"/>
      <c r="L659" s="184"/>
      <c r="M659" s="184"/>
      <c r="N659" s="184"/>
      <c r="O659" s="184"/>
    </row>
    <row r="660" spans="1:15" ht="12.75" hidden="1" customHeight="1" x14ac:dyDescent="0.2">
      <c r="A660" s="185" t="s">
        <v>131</v>
      </c>
      <c r="B660" s="186"/>
      <c r="C660" s="186"/>
      <c r="D660" s="186"/>
      <c r="E660" s="186"/>
      <c r="F660" s="186"/>
      <c r="G660" s="186"/>
      <c r="H660" s="186"/>
      <c r="I660" s="186"/>
      <c r="J660" s="186"/>
      <c r="K660" s="186"/>
      <c r="L660" s="186"/>
      <c r="M660" s="186"/>
      <c r="N660" s="186"/>
      <c r="O660" s="186"/>
    </row>
    <row r="661" spans="1:15" ht="12.75" hidden="1" customHeight="1" x14ac:dyDescent="0.2">
      <c r="A661" s="184" t="s">
        <v>114</v>
      </c>
      <c r="B661" s="184"/>
      <c r="C661" s="184"/>
      <c r="D661" s="184"/>
      <c r="E661" s="184"/>
      <c r="F661" s="184"/>
      <c r="G661" s="184"/>
      <c r="H661" s="184"/>
      <c r="I661" s="184"/>
      <c r="J661" s="184"/>
      <c r="K661" s="184"/>
      <c r="L661" s="184"/>
      <c r="M661" s="184"/>
      <c r="N661" s="184"/>
      <c r="O661" s="184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6" t="s">
        <v>32</v>
      </c>
      <c r="B663" s="80" t="s">
        <v>109</v>
      </c>
      <c r="C663" s="156" t="s">
        <v>0</v>
      </c>
      <c r="D663" s="156" t="s">
        <v>43</v>
      </c>
      <c r="E663" s="156" t="s">
        <v>13</v>
      </c>
      <c r="F663" s="156" t="s">
        <v>44</v>
      </c>
      <c r="G663" s="156" t="s">
        <v>15</v>
      </c>
      <c r="H663" s="156" t="s">
        <v>45</v>
      </c>
      <c r="I663" s="156" t="s">
        <v>113</v>
      </c>
      <c r="J663" s="156" t="s">
        <v>46</v>
      </c>
      <c r="K663" s="156" t="s">
        <v>36</v>
      </c>
      <c r="L663" s="156" t="s">
        <v>47</v>
      </c>
      <c r="M663" s="156" t="s">
        <v>48</v>
      </c>
      <c r="N663" s="156" t="s">
        <v>49</v>
      </c>
      <c r="O663" s="156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7">SUM(D665:D702)</f>
        <v>0</v>
      </c>
      <c r="E664" s="87">
        <f t="shared" si="37"/>
        <v>0</v>
      </c>
      <c r="F664" s="87">
        <f t="shared" si="37"/>
        <v>0</v>
      </c>
      <c r="G664" s="87">
        <f t="shared" si="37"/>
        <v>0</v>
      </c>
      <c r="H664" s="87">
        <f t="shared" si="37"/>
        <v>0</v>
      </c>
      <c r="I664" s="87">
        <f t="shared" si="37"/>
        <v>0</v>
      </c>
      <c r="J664" s="87">
        <f t="shared" si="37"/>
        <v>0</v>
      </c>
      <c r="K664" s="87">
        <f t="shared" si="37"/>
        <v>0</v>
      </c>
      <c r="L664" s="87">
        <f t="shared" si="37"/>
        <v>0</v>
      </c>
      <c r="M664" s="87">
        <f t="shared" si="37"/>
        <v>0</v>
      </c>
      <c r="N664" s="87">
        <f t="shared" si="37"/>
        <v>0</v>
      </c>
      <c r="O664" s="64" t="e">
        <f t="shared" si="37"/>
        <v>#DIV/0!</v>
      </c>
    </row>
    <row r="665" spans="1:15" ht="15.95" hidden="1" customHeight="1" x14ac:dyDescent="0.2">
      <c r="A665" s="47">
        <v>1</v>
      </c>
      <c r="B665" s="103" t="s">
        <v>91</v>
      </c>
      <c r="C665" s="116">
        <f t="shared" ref="C665:C695" si="38">SUM(D665:N665)</f>
        <v>0</v>
      </c>
      <c r="D665" s="48">
        <f>'PNC, Exon. &amp; no Exon.'!F595</f>
        <v>0</v>
      </c>
      <c r="E665" s="48">
        <f>'PNC, Exon. &amp; no Exon.'!I595</f>
        <v>0</v>
      </c>
      <c r="F665" s="48">
        <f>'PNC, Exon. &amp; no Exon.'!L595</f>
        <v>0</v>
      </c>
      <c r="G665" s="48">
        <f>'PNC, Exon. &amp; no Exon.'!O595</f>
        <v>0</v>
      </c>
      <c r="H665" s="48">
        <f>'PNC, Exon. &amp; no Exon.'!R595</f>
        <v>0</v>
      </c>
      <c r="I665" s="48">
        <f>'PNC, Exon. &amp; no Exon.'!U595</f>
        <v>0</v>
      </c>
      <c r="J665" s="48">
        <f>'PNC, Exon. &amp; no Exon.'!X595</f>
        <v>0</v>
      </c>
      <c r="K665" s="48">
        <f>'PNC, Exon. &amp; no Exon.'!AA595</f>
        <v>0</v>
      </c>
      <c r="L665" s="48">
        <f>'PNC, Exon. &amp; no Exon.'!AD595</f>
        <v>0</v>
      </c>
      <c r="M665" s="48">
        <f>'PNC, Exon. &amp; no Exon.'!AG595</f>
        <v>0</v>
      </c>
      <c r="N665" s="48">
        <f>'PNC, Exon. &amp; no Exon.'!AJ595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8"/>
        <v>0</v>
      </c>
      <c r="D666" s="48">
        <f>'PNC, Exon. &amp; no Exon.'!F596</f>
        <v>0</v>
      </c>
      <c r="E666" s="48">
        <f>'PNC, Exon. &amp; no Exon.'!I596</f>
        <v>0</v>
      </c>
      <c r="F666" s="48">
        <f>'PNC, Exon. &amp; no Exon.'!L596</f>
        <v>0</v>
      </c>
      <c r="G666" s="48">
        <f>'PNC, Exon. &amp; no Exon.'!O596</f>
        <v>0</v>
      </c>
      <c r="H666" s="48">
        <f>'PNC, Exon. &amp; no Exon.'!R596</f>
        <v>0</v>
      </c>
      <c r="I666" s="48">
        <f>'PNC, Exon. &amp; no Exon.'!U596</f>
        <v>0</v>
      </c>
      <c r="J666" s="48">
        <f>'PNC, Exon. &amp; no Exon.'!X596</f>
        <v>0</v>
      </c>
      <c r="K666" s="48">
        <f>'PNC, Exon. &amp; no Exon.'!AA596</f>
        <v>0</v>
      </c>
      <c r="L666" s="48">
        <f>'PNC, Exon. &amp; no Exon.'!AD596</f>
        <v>0</v>
      </c>
      <c r="M666" s="48">
        <f>'PNC, Exon. &amp; no Exon.'!AG596</f>
        <v>0</v>
      </c>
      <c r="N666" s="48">
        <f>'PNC, Exon. &amp; no Exon.'!AJ596</f>
        <v>0</v>
      </c>
      <c r="O666" s="60" t="e">
        <f t="shared" ref="O666:O702" si="39">(C666/$C$664*100)</f>
        <v>#DIV/0!</v>
      </c>
    </row>
    <row r="667" spans="1:15" ht="15.95" hidden="1" customHeight="1" x14ac:dyDescent="0.2">
      <c r="A667" s="47">
        <v>3</v>
      </c>
      <c r="B667" s="52" t="s">
        <v>100</v>
      </c>
      <c r="C667" s="116">
        <f t="shared" si="38"/>
        <v>0</v>
      </c>
      <c r="D667" s="48">
        <f>'PNC, Exon. &amp; no Exon.'!F597</f>
        <v>0</v>
      </c>
      <c r="E667" s="48">
        <f>'PNC, Exon. &amp; no Exon.'!I597</f>
        <v>0</v>
      </c>
      <c r="F667" s="48">
        <f>'PNC, Exon. &amp; no Exon.'!L597</f>
        <v>0</v>
      </c>
      <c r="G667" s="48">
        <f>'PNC, Exon. &amp; no Exon.'!O597</f>
        <v>0</v>
      </c>
      <c r="H667" s="48">
        <f>'PNC, Exon. &amp; no Exon.'!R597</f>
        <v>0</v>
      </c>
      <c r="I667" s="48">
        <f>'PNC, Exon. &amp; no Exon.'!U597</f>
        <v>0</v>
      </c>
      <c r="J667" s="48">
        <f>'PNC, Exon. &amp; no Exon.'!X597</f>
        <v>0</v>
      </c>
      <c r="K667" s="48">
        <f>'PNC, Exon. &amp; no Exon.'!AA597</f>
        <v>0</v>
      </c>
      <c r="L667" s="48">
        <f>'PNC, Exon. &amp; no Exon.'!AD597</f>
        <v>0</v>
      </c>
      <c r="M667" s="48">
        <f>'PNC, Exon. &amp; no Exon.'!AG597</f>
        <v>0</v>
      </c>
      <c r="N667" s="48">
        <f>'PNC, Exon. &amp; no Exon.'!AJ597</f>
        <v>0</v>
      </c>
      <c r="O667" s="60" t="e">
        <f t="shared" si="39"/>
        <v>#DIV/0!</v>
      </c>
    </row>
    <row r="668" spans="1:15" ht="15.95" hidden="1" customHeight="1" x14ac:dyDescent="0.2">
      <c r="A668" s="47">
        <v>4</v>
      </c>
      <c r="B668" s="52" t="s">
        <v>97</v>
      </c>
      <c r="C668" s="116">
        <f t="shared" si="38"/>
        <v>0</v>
      </c>
      <c r="D668" s="48">
        <f>'PNC, Exon. &amp; no Exon.'!F598</f>
        <v>0</v>
      </c>
      <c r="E668" s="48">
        <f>'PNC, Exon. &amp; no Exon.'!I598</f>
        <v>0</v>
      </c>
      <c r="F668" s="48">
        <f>'PNC, Exon. &amp; no Exon.'!L598</f>
        <v>0</v>
      </c>
      <c r="G668" s="48">
        <f>'PNC, Exon. &amp; no Exon.'!O598</f>
        <v>0</v>
      </c>
      <c r="H668" s="48">
        <f>'PNC, Exon. &amp; no Exon.'!R598</f>
        <v>0</v>
      </c>
      <c r="I668" s="48">
        <f>'PNC, Exon. &amp; no Exon.'!U598</f>
        <v>0</v>
      </c>
      <c r="J668" s="48">
        <f>'PNC, Exon. &amp; no Exon.'!X598</f>
        <v>0</v>
      </c>
      <c r="K668" s="48">
        <f>'PNC, Exon. &amp; no Exon.'!AA598</f>
        <v>0</v>
      </c>
      <c r="L668" s="48">
        <f>'PNC, Exon. &amp; no Exon.'!AD598</f>
        <v>0</v>
      </c>
      <c r="M668" s="48">
        <f>'PNC, Exon. &amp; no Exon.'!AG598</f>
        <v>0</v>
      </c>
      <c r="N668" s="48">
        <f>'PNC, Exon. &amp; no Exon.'!AJ598</f>
        <v>0</v>
      </c>
      <c r="O668" s="60" t="e">
        <f t="shared" si="39"/>
        <v>#DIV/0!</v>
      </c>
    </row>
    <row r="669" spans="1:15" ht="15.95" hidden="1" customHeight="1" x14ac:dyDescent="0.2">
      <c r="A669" s="47">
        <v>5</v>
      </c>
      <c r="B669" s="52" t="s">
        <v>92</v>
      </c>
      <c r="C669" s="116">
        <f t="shared" si="38"/>
        <v>0</v>
      </c>
      <c r="D669" s="48">
        <f>'PNC, Exon. &amp; no Exon.'!F599</f>
        <v>0</v>
      </c>
      <c r="E669" s="48">
        <f>'PNC, Exon. &amp; no Exon.'!I599</f>
        <v>0</v>
      </c>
      <c r="F669" s="48">
        <f>'PNC, Exon. &amp; no Exon.'!L599</f>
        <v>0</v>
      </c>
      <c r="G669" s="48">
        <f>'PNC, Exon. &amp; no Exon.'!O599</f>
        <v>0</v>
      </c>
      <c r="H669" s="48">
        <f>'PNC, Exon. &amp; no Exon.'!R599</f>
        <v>0</v>
      </c>
      <c r="I669" s="48">
        <f>'PNC, Exon. &amp; no Exon.'!U599</f>
        <v>0</v>
      </c>
      <c r="J669" s="48">
        <f>'PNC, Exon. &amp; no Exon.'!X599</f>
        <v>0</v>
      </c>
      <c r="K669" s="48">
        <f>'PNC, Exon. &amp; no Exon.'!AA599</f>
        <v>0</v>
      </c>
      <c r="L669" s="48">
        <f>'PNC, Exon. &amp; no Exon.'!AD599</f>
        <v>0</v>
      </c>
      <c r="M669" s="48">
        <f>'PNC, Exon. &amp; no Exon.'!AG599</f>
        <v>0</v>
      </c>
      <c r="N669" s="48">
        <f>'PNC, Exon. &amp; no Exon.'!AJ599</f>
        <v>0</v>
      </c>
      <c r="O669" s="60" t="e">
        <f t="shared" si="39"/>
        <v>#DIV/0!</v>
      </c>
    </row>
    <row r="670" spans="1:15" ht="15.95" hidden="1" customHeight="1" x14ac:dyDescent="0.2">
      <c r="A670" s="47">
        <v>6</v>
      </c>
      <c r="B670" s="52" t="s">
        <v>89</v>
      </c>
      <c r="C670" s="116">
        <f t="shared" si="38"/>
        <v>0</v>
      </c>
      <c r="D670" s="48">
        <f>'PNC, Exon. &amp; no Exon.'!F600</f>
        <v>0</v>
      </c>
      <c r="E670" s="48">
        <f>'PNC, Exon. &amp; no Exon.'!I600</f>
        <v>0</v>
      </c>
      <c r="F670" s="48">
        <f>'PNC, Exon. &amp; no Exon.'!L600</f>
        <v>0</v>
      </c>
      <c r="G670" s="48">
        <f>'PNC, Exon. &amp; no Exon.'!O600</f>
        <v>0</v>
      </c>
      <c r="H670" s="48">
        <f>'PNC, Exon. &amp; no Exon.'!R600</f>
        <v>0</v>
      </c>
      <c r="I670" s="48">
        <f>'PNC, Exon. &amp; no Exon.'!U600</f>
        <v>0</v>
      </c>
      <c r="J670" s="48">
        <f>'PNC, Exon. &amp; no Exon.'!X600</f>
        <v>0</v>
      </c>
      <c r="K670" s="48">
        <f>'PNC, Exon. &amp; no Exon.'!AA600</f>
        <v>0</v>
      </c>
      <c r="L670" s="48">
        <f>'PNC, Exon. &amp; no Exon.'!AD600</f>
        <v>0</v>
      </c>
      <c r="M670" s="48">
        <f>'PNC, Exon. &amp; no Exon.'!AG600</f>
        <v>0</v>
      </c>
      <c r="N670" s="48">
        <f>'PNC, Exon. &amp; no Exon.'!AJ600</f>
        <v>0</v>
      </c>
      <c r="O670" s="60" t="e">
        <f t="shared" si="39"/>
        <v>#DIV/0!</v>
      </c>
    </row>
    <row r="671" spans="1:15" ht="15.95" hidden="1" customHeight="1" x14ac:dyDescent="0.2">
      <c r="A671" s="47">
        <v>7</v>
      </c>
      <c r="B671" s="52" t="s">
        <v>94</v>
      </c>
      <c r="C671" s="116">
        <f t="shared" si="38"/>
        <v>0</v>
      </c>
      <c r="D671" s="48">
        <f>'PNC, Exon. &amp; no Exon.'!F601</f>
        <v>0</v>
      </c>
      <c r="E671" s="48">
        <f>'PNC, Exon. &amp; no Exon.'!I601</f>
        <v>0</v>
      </c>
      <c r="F671" s="48">
        <f>'PNC, Exon. &amp; no Exon.'!L601</f>
        <v>0</v>
      </c>
      <c r="G671" s="48">
        <f>'PNC, Exon. &amp; no Exon.'!O601</f>
        <v>0</v>
      </c>
      <c r="H671" s="48">
        <f>'PNC, Exon. &amp; no Exon.'!R601</f>
        <v>0</v>
      </c>
      <c r="I671" s="48">
        <f>'PNC, Exon. &amp; no Exon.'!U601</f>
        <v>0</v>
      </c>
      <c r="J671" s="48">
        <f>'PNC, Exon. &amp; no Exon.'!X601</f>
        <v>0</v>
      </c>
      <c r="K671" s="48">
        <f>'PNC, Exon. &amp; no Exon.'!AA601</f>
        <v>0</v>
      </c>
      <c r="L671" s="48">
        <f>'PNC, Exon. &amp; no Exon.'!AD601</f>
        <v>0</v>
      </c>
      <c r="M671" s="48">
        <f>'PNC, Exon. &amp; no Exon.'!AG601</f>
        <v>0</v>
      </c>
      <c r="N671" s="48">
        <f>'PNC, Exon. &amp; no Exon.'!AJ601</f>
        <v>0</v>
      </c>
      <c r="O671" s="60" t="e">
        <f t="shared" si="39"/>
        <v>#DIV/0!</v>
      </c>
    </row>
    <row r="672" spans="1:15" ht="15.95" hidden="1" customHeight="1" x14ac:dyDescent="0.2">
      <c r="A672" s="47">
        <v>8</v>
      </c>
      <c r="B672" s="52" t="s">
        <v>90</v>
      </c>
      <c r="C672" s="116">
        <f t="shared" si="38"/>
        <v>0</v>
      </c>
      <c r="D672" s="48">
        <f>'PNC, Exon. &amp; no Exon.'!F602</f>
        <v>0</v>
      </c>
      <c r="E672" s="48">
        <f>'PNC, Exon. &amp; no Exon.'!I602</f>
        <v>0</v>
      </c>
      <c r="F672" s="48">
        <f>'PNC, Exon. &amp; no Exon.'!L602</f>
        <v>0</v>
      </c>
      <c r="G672" s="48">
        <f>'PNC, Exon. &amp; no Exon.'!O602</f>
        <v>0</v>
      </c>
      <c r="H672" s="48">
        <f>'PNC, Exon. &amp; no Exon.'!R602</f>
        <v>0</v>
      </c>
      <c r="I672" s="48">
        <f>'PNC, Exon. &amp; no Exon.'!U602</f>
        <v>0</v>
      </c>
      <c r="J672" s="48">
        <f>'PNC, Exon. &amp; no Exon.'!X602</f>
        <v>0</v>
      </c>
      <c r="K672" s="48">
        <f>'PNC, Exon. &amp; no Exon.'!AA602</f>
        <v>0</v>
      </c>
      <c r="L672" s="48">
        <f>'PNC, Exon. &amp; no Exon.'!AD602</f>
        <v>0</v>
      </c>
      <c r="M672" s="48">
        <f>'PNC, Exon. &amp; no Exon.'!AG602</f>
        <v>0</v>
      </c>
      <c r="N672" s="48">
        <f>'PNC, Exon. &amp; no Exon.'!AJ602</f>
        <v>0</v>
      </c>
      <c r="O672" s="60" t="e">
        <f t="shared" si="39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8"/>
        <v>0</v>
      </c>
      <c r="D673" s="48">
        <f>'PNC, Exon. &amp; no Exon.'!F603</f>
        <v>0</v>
      </c>
      <c r="E673" s="48">
        <f>'PNC, Exon. &amp; no Exon.'!I603</f>
        <v>0</v>
      </c>
      <c r="F673" s="48">
        <f>'PNC, Exon. &amp; no Exon.'!L603</f>
        <v>0</v>
      </c>
      <c r="G673" s="48">
        <f>'PNC, Exon. &amp; no Exon.'!O603</f>
        <v>0</v>
      </c>
      <c r="H673" s="48">
        <f>'PNC, Exon. &amp; no Exon.'!R603</f>
        <v>0</v>
      </c>
      <c r="I673" s="48">
        <f>'PNC, Exon. &amp; no Exon.'!U603</f>
        <v>0</v>
      </c>
      <c r="J673" s="48">
        <f>'PNC, Exon. &amp; no Exon.'!X603</f>
        <v>0</v>
      </c>
      <c r="K673" s="48">
        <f>'PNC, Exon. &amp; no Exon.'!AA603</f>
        <v>0</v>
      </c>
      <c r="L673" s="48">
        <f>'PNC, Exon. &amp; no Exon.'!AD603</f>
        <v>0</v>
      </c>
      <c r="M673" s="48">
        <f>'PNC, Exon. &amp; no Exon.'!AG603</f>
        <v>0</v>
      </c>
      <c r="N673" s="48">
        <f>'PNC, Exon. &amp; no Exon.'!AJ603</f>
        <v>0</v>
      </c>
      <c r="O673" s="60" t="e">
        <f t="shared" si="39"/>
        <v>#DIV/0!</v>
      </c>
    </row>
    <row r="674" spans="1:15" ht="15.95" hidden="1" customHeight="1" x14ac:dyDescent="0.2">
      <c r="A674" s="47">
        <v>10</v>
      </c>
      <c r="B674" s="52" t="s">
        <v>96</v>
      </c>
      <c r="C674" s="116">
        <f t="shared" si="38"/>
        <v>0</v>
      </c>
      <c r="D674" s="48">
        <f>'PNC, Exon. &amp; no Exon.'!F604</f>
        <v>0</v>
      </c>
      <c r="E674" s="48">
        <f>'PNC, Exon. &amp; no Exon.'!I604</f>
        <v>0</v>
      </c>
      <c r="F674" s="48">
        <f>'PNC, Exon. &amp; no Exon.'!L604</f>
        <v>0</v>
      </c>
      <c r="G674" s="48">
        <f>'PNC, Exon. &amp; no Exon.'!O604</f>
        <v>0</v>
      </c>
      <c r="H674" s="48">
        <f>'PNC, Exon. &amp; no Exon.'!R604</f>
        <v>0</v>
      </c>
      <c r="I674" s="48">
        <f>'PNC, Exon. &amp; no Exon.'!U604</f>
        <v>0</v>
      </c>
      <c r="J674" s="48">
        <f>'PNC, Exon. &amp; no Exon.'!X604</f>
        <v>0</v>
      </c>
      <c r="K674" s="48">
        <f>'PNC, Exon. &amp; no Exon.'!AA604</f>
        <v>0</v>
      </c>
      <c r="L674" s="48">
        <f>'PNC, Exon. &amp; no Exon.'!AD604</f>
        <v>0</v>
      </c>
      <c r="M674" s="48">
        <f>'PNC, Exon. &amp; no Exon.'!AG604</f>
        <v>0</v>
      </c>
      <c r="N674" s="48">
        <f>'PNC, Exon. &amp; no Exon.'!AJ604</f>
        <v>0</v>
      </c>
      <c r="O674" s="60" t="e">
        <f t="shared" si="39"/>
        <v>#DIV/0!</v>
      </c>
    </row>
    <row r="675" spans="1:15" ht="15.95" hidden="1" customHeight="1" x14ac:dyDescent="0.2">
      <c r="A675" s="47">
        <v>11</v>
      </c>
      <c r="B675" s="52" t="s">
        <v>99</v>
      </c>
      <c r="C675" s="116">
        <f t="shared" si="38"/>
        <v>0</v>
      </c>
      <c r="D675" s="48">
        <f>'PNC, Exon. &amp; no Exon.'!F605</f>
        <v>0</v>
      </c>
      <c r="E675" s="48">
        <f>'PNC, Exon. &amp; no Exon.'!I605</f>
        <v>0</v>
      </c>
      <c r="F675" s="48">
        <f>'PNC, Exon. &amp; no Exon.'!L605</f>
        <v>0</v>
      </c>
      <c r="G675" s="48">
        <f>'PNC, Exon. &amp; no Exon.'!O605</f>
        <v>0</v>
      </c>
      <c r="H675" s="48">
        <f>'PNC, Exon. &amp; no Exon.'!R605</f>
        <v>0</v>
      </c>
      <c r="I675" s="48">
        <f>'PNC, Exon. &amp; no Exon.'!U605</f>
        <v>0</v>
      </c>
      <c r="J675" s="48">
        <f>'PNC, Exon. &amp; no Exon.'!X605</f>
        <v>0</v>
      </c>
      <c r="K675" s="48">
        <f>'PNC, Exon. &amp; no Exon.'!AA605</f>
        <v>0</v>
      </c>
      <c r="L675" s="48">
        <f>'PNC, Exon. &amp; no Exon.'!AD605</f>
        <v>0</v>
      </c>
      <c r="M675" s="48">
        <f>'PNC, Exon. &amp; no Exon.'!AG605</f>
        <v>0</v>
      </c>
      <c r="N675" s="48">
        <f>'PNC, Exon. &amp; no Exon.'!AJ605</f>
        <v>0</v>
      </c>
      <c r="O675" s="60" t="e">
        <f t="shared" si="39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8"/>
        <v>0</v>
      </c>
      <c r="D676" s="48">
        <f>'PNC, Exon. &amp; no Exon.'!F606</f>
        <v>0</v>
      </c>
      <c r="E676" s="48">
        <f>'PNC, Exon. &amp; no Exon.'!I606</f>
        <v>0</v>
      </c>
      <c r="F676" s="48">
        <f>'PNC, Exon. &amp; no Exon.'!L606</f>
        <v>0</v>
      </c>
      <c r="G676" s="48">
        <f>'PNC, Exon. &amp; no Exon.'!O606</f>
        <v>0</v>
      </c>
      <c r="H676" s="48">
        <f>'PNC, Exon. &amp; no Exon.'!R606</f>
        <v>0</v>
      </c>
      <c r="I676" s="48">
        <f>'PNC, Exon. &amp; no Exon.'!U606</f>
        <v>0</v>
      </c>
      <c r="J676" s="48">
        <f>'PNC, Exon. &amp; no Exon.'!X606</f>
        <v>0</v>
      </c>
      <c r="K676" s="48">
        <f>'PNC, Exon. &amp; no Exon.'!AA606</f>
        <v>0</v>
      </c>
      <c r="L676" s="48">
        <f>'PNC, Exon. &amp; no Exon.'!AD606</f>
        <v>0</v>
      </c>
      <c r="M676" s="48">
        <f>'PNC, Exon. &amp; no Exon.'!AG606</f>
        <v>0</v>
      </c>
      <c r="N676" s="48">
        <f>'PNC, Exon. &amp; no Exon.'!AJ606</f>
        <v>0</v>
      </c>
      <c r="O676" s="60" t="e">
        <f t="shared" si="39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8"/>
        <v>0</v>
      </c>
      <c r="D677" s="48">
        <f>'PNC, Exon. &amp; no Exon.'!F607</f>
        <v>0</v>
      </c>
      <c r="E677" s="48">
        <f>'PNC, Exon. &amp; no Exon.'!I607</f>
        <v>0</v>
      </c>
      <c r="F677" s="48">
        <f>'PNC, Exon. &amp; no Exon.'!L607</f>
        <v>0</v>
      </c>
      <c r="G677" s="48">
        <f>'PNC, Exon. &amp; no Exon.'!O607</f>
        <v>0</v>
      </c>
      <c r="H677" s="48">
        <f>'PNC, Exon. &amp; no Exon.'!R607</f>
        <v>0</v>
      </c>
      <c r="I677" s="48">
        <f>'PNC, Exon. &amp; no Exon.'!U607</f>
        <v>0</v>
      </c>
      <c r="J677" s="48">
        <f>'PNC, Exon. &amp; no Exon.'!X607</f>
        <v>0</v>
      </c>
      <c r="K677" s="48">
        <f>'PNC, Exon. &amp; no Exon.'!AA607</f>
        <v>0</v>
      </c>
      <c r="L677" s="48">
        <f>'PNC, Exon. &amp; no Exon.'!AD607</f>
        <v>0</v>
      </c>
      <c r="M677" s="48">
        <f>'PNC, Exon. &amp; no Exon.'!AG607</f>
        <v>0</v>
      </c>
      <c r="N677" s="48">
        <f>'PNC, Exon. &amp; no Exon.'!AJ607</f>
        <v>0</v>
      </c>
      <c r="O677" s="60" t="e">
        <f t="shared" si="39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8"/>
        <v>0</v>
      </c>
      <c r="D678" s="48">
        <f>'PNC, Exon. &amp; no Exon.'!F608</f>
        <v>0</v>
      </c>
      <c r="E678" s="48">
        <f>'PNC, Exon. &amp; no Exon.'!I608</f>
        <v>0</v>
      </c>
      <c r="F678" s="48">
        <f>'PNC, Exon. &amp; no Exon.'!L608</f>
        <v>0</v>
      </c>
      <c r="G678" s="48">
        <f>'PNC, Exon. &amp; no Exon.'!O608</f>
        <v>0</v>
      </c>
      <c r="H678" s="48">
        <f>'PNC, Exon. &amp; no Exon.'!R608</f>
        <v>0</v>
      </c>
      <c r="I678" s="48">
        <f>'PNC, Exon. &amp; no Exon.'!U608</f>
        <v>0</v>
      </c>
      <c r="J678" s="48">
        <f>'PNC, Exon. &amp; no Exon.'!X608</f>
        <v>0</v>
      </c>
      <c r="K678" s="48">
        <f>'PNC, Exon. &amp; no Exon.'!AA608</f>
        <v>0</v>
      </c>
      <c r="L678" s="48">
        <f>'PNC, Exon. &amp; no Exon.'!AD608</f>
        <v>0</v>
      </c>
      <c r="M678" s="48">
        <f>'PNC, Exon. &amp; no Exon.'!AG608</f>
        <v>0</v>
      </c>
      <c r="N678" s="48">
        <f>'PNC, Exon. &amp; no Exon.'!AJ608</f>
        <v>0</v>
      </c>
      <c r="O678" s="60" t="e">
        <f t="shared" si="39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8"/>
        <v>0</v>
      </c>
      <c r="D679" s="48">
        <f>'PNC, Exon. &amp; no Exon.'!F609</f>
        <v>0</v>
      </c>
      <c r="E679" s="48">
        <f>'PNC, Exon. &amp; no Exon.'!I609</f>
        <v>0</v>
      </c>
      <c r="F679" s="48">
        <f>'PNC, Exon. &amp; no Exon.'!L609</f>
        <v>0</v>
      </c>
      <c r="G679" s="48">
        <f>'PNC, Exon. &amp; no Exon.'!O609</f>
        <v>0</v>
      </c>
      <c r="H679" s="48">
        <f>'PNC, Exon. &amp; no Exon.'!R609</f>
        <v>0</v>
      </c>
      <c r="I679" s="48">
        <f>'PNC, Exon. &amp; no Exon.'!U609</f>
        <v>0</v>
      </c>
      <c r="J679" s="48">
        <f>'PNC, Exon. &amp; no Exon.'!X609</f>
        <v>0</v>
      </c>
      <c r="K679" s="48">
        <f>'PNC, Exon. &amp; no Exon.'!AA609</f>
        <v>0</v>
      </c>
      <c r="L679" s="48">
        <f>'PNC, Exon. &amp; no Exon.'!AD609</f>
        <v>0</v>
      </c>
      <c r="M679" s="48">
        <f>'PNC, Exon. &amp; no Exon.'!AG609</f>
        <v>0</v>
      </c>
      <c r="N679" s="48">
        <f>'PNC, Exon. &amp; no Exon.'!AJ609</f>
        <v>0</v>
      </c>
      <c r="O679" s="60" t="e">
        <f t="shared" si="39"/>
        <v>#DIV/0!</v>
      </c>
    </row>
    <row r="680" spans="1:15" ht="15.95" hidden="1" customHeight="1" x14ac:dyDescent="0.2">
      <c r="A680" s="47">
        <v>16</v>
      </c>
      <c r="B680" s="52" t="s">
        <v>108</v>
      </c>
      <c r="C680" s="116">
        <f t="shared" si="38"/>
        <v>0</v>
      </c>
      <c r="D680" s="48">
        <f>'PNC, Exon. &amp; no Exon.'!F610</f>
        <v>0</v>
      </c>
      <c r="E680" s="48">
        <f>'PNC, Exon. &amp; no Exon.'!I610</f>
        <v>0</v>
      </c>
      <c r="F680" s="48">
        <f>'PNC, Exon. &amp; no Exon.'!L610</f>
        <v>0</v>
      </c>
      <c r="G680" s="48">
        <f>'PNC, Exon. &amp; no Exon.'!O610</f>
        <v>0</v>
      </c>
      <c r="H680" s="48">
        <f>'PNC, Exon. &amp; no Exon.'!R610</f>
        <v>0</v>
      </c>
      <c r="I680" s="48">
        <f>'PNC, Exon. &amp; no Exon.'!U610</f>
        <v>0</v>
      </c>
      <c r="J680" s="48">
        <f>'PNC, Exon. &amp; no Exon.'!X610</f>
        <v>0</v>
      </c>
      <c r="K680" s="48">
        <f>'PNC, Exon. &amp; no Exon.'!AA610</f>
        <v>0</v>
      </c>
      <c r="L680" s="48">
        <f>'PNC, Exon. &amp; no Exon.'!AD610</f>
        <v>0</v>
      </c>
      <c r="M680" s="48">
        <f>'PNC, Exon. &amp; no Exon.'!AG610</f>
        <v>0</v>
      </c>
      <c r="N680" s="48">
        <f>'PNC, Exon. &amp; no Exon.'!AJ610</f>
        <v>0</v>
      </c>
      <c r="O680" s="60" t="e">
        <f t="shared" si="39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8"/>
        <v>0</v>
      </c>
      <c r="D681" s="48">
        <f>'PNC, Exon. &amp; no Exon.'!F611</f>
        <v>0</v>
      </c>
      <c r="E681" s="48">
        <f>'PNC, Exon. &amp; no Exon.'!I611</f>
        <v>0</v>
      </c>
      <c r="F681" s="48">
        <f>'PNC, Exon. &amp; no Exon.'!L611</f>
        <v>0</v>
      </c>
      <c r="G681" s="48">
        <f>'PNC, Exon. &amp; no Exon.'!O611</f>
        <v>0</v>
      </c>
      <c r="H681" s="48">
        <f>'PNC, Exon. &amp; no Exon.'!R611</f>
        <v>0</v>
      </c>
      <c r="I681" s="48">
        <f>'PNC, Exon. &amp; no Exon.'!U611</f>
        <v>0</v>
      </c>
      <c r="J681" s="48">
        <f>'PNC, Exon. &amp; no Exon.'!X611</f>
        <v>0</v>
      </c>
      <c r="K681" s="48">
        <f>'PNC, Exon. &amp; no Exon.'!AA611</f>
        <v>0</v>
      </c>
      <c r="L681" s="48">
        <f>'PNC, Exon. &amp; no Exon.'!AD611</f>
        <v>0</v>
      </c>
      <c r="M681" s="48">
        <f>'PNC, Exon. &amp; no Exon.'!AG611</f>
        <v>0</v>
      </c>
      <c r="N681" s="48">
        <f>'PNC, Exon. &amp; no Exon.'!AJ611</f>
        <v>0</v>
      </c>
      <c r="O681" s="60" t="e">
        <f t="shared" si="39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8"/>
        <v>0</v>
      </c>
      <c r="D682" s="48">
        <f>'PNC, Exon. &amp; no Exon.'!F612</f>
        <v>0</v>
      </c>
      <c r="E682" s="48">
        <f>'PNC, Exon. &amp; no Exon.'!I612</f>
        <v>0</v>
      </c>
      <c r="F682" s="48">
        <f>'PNC, Exon. &amp; no Exon.'!L612</f>
        <v>0</v>
      </c>
      <c r="G682" s="48">
        <f>'PNC, Exon. &amp; no Exon.'!O612</f>
        <v>0</v>
      </c>
      <c r="H682" s="48">
        <f>'PNC, Exon. &amp; no Exon.'!R612</f>
        <v>0</v>
      </c>
      <c r="I682" s="48">
        <f>'PNC, Exon. &amp; no Exon.'!U612</f>
        <v>0</v>
      </c>
      <c r="J682" s="48">
        <f>'PNC, Exon. &amp; no Exon.'!X612</f>
        <v>0</v>
      </c>
      <c r="K682" s="48">
        <f>'PNC, Exon. &amp; no Exon.'!AA612</f>
        <v>0</v>
      </c>
      <c r="L682" s="48">
        <f>'PNC, Exon. &amp; no Exon.'!AD612</f>
        <v>0</v>
      </c>
      <c r="M682" s="48">
        <f>'PNC, Exon. &amp; no Exon.'!AG612</f>
        <v>0</v>
      </c>
      <c r="N682" s="48">
        <f>'PNC, Exon. &amp; no Exon.'!AJ612</f>
        <v>0</v>
      </c>
      <c r="O682" s="60" t="e">
        <f t="shared" si="39"/>
        <v>#DIV/0!</v>
      </c>
    </row>
    <row r="683" spans="1:15" ht="15.95" hidden="1" customHeight="1" x14ac:dyDescent="0.2">
      <c r="A683" s="47">
        <v>19</v>
      </c>
      <c r="B683" s="52" t="s">
        <v>101</v>
      </c>
      <c r="C683" s="116">
        <f t="shared" si="38"/>
        <v>0</v>
      </c>
      <c r="D683" s="48">
        <f>'PNC, Exon. &amp; no Exon.'!F613</f>
        <v>0</v>
      </c>
      <c r="E683" s="48">
        <f>'PNC, Exon. &amp; no Exon.'!I613</f>
        <v>0</v>
      </c>
      <c r="F683" s="48">
        <f>'PNC, Exon. &amp; no Exon.'!L613</f>
        <v>0</v>
      </c>
      <c r="G683" s="48">
        <f>'PNC, Exon. &amp; no Exon.'!O613</f>
        <v>0</v>
      </c>
      <c r="H683" s="48">
        <f>'PNC, Exon. &amp; no Exon.'!R613</f>
        <v>0</v>
      </c>
      <c r="I683" s="48">
        <f>'PNC, Exon. &amp; no Exon.'!U613</f>
        <v>0</v>
      </c>
      <c r="J683" s="48">
        <f>'PNC, Exon. &amp; no Exon.'!X613</f>
        <v>0</v>
      </c>
      <c r="K683" s="48">
        <f>'PNC, Exon. &amp; no Exon.'!AA613</f>
        <v>0</v>
      </c>
      <c r="L683" s="48">
        <f>'PNC, Exon. &amp; no Exon.'!AD613</f>
        <v>0</v>
      </c>
      <c r="M683" s="48">
        <f>'PNC, Exon. &amp; no Exon.'!AG613</f>
        <v>0</v>
      </c>
      <c r="N683" s="48">
        <f>'PNC, Exon. &amp; no Exon.'!AJ613</f>
        <v>0</v>
      </c>
      <c r="O683" s="60" t="e">
        <f t="shared" si="39"/>
        <v>#DIV/0!</v>
      </c>
    </row>
    <row r="684" spans="1:15" ht="15.95" hidden="1" customHeight="1" x14ac:dyDescent="0.2">
      <c r="A684" s="47">
        <v>20</v>
      </c>
      <c r="B684" s="52" t="s">
        <v>93</v>
      </c>
      <c r="C684" s="116">
        <f t="shared" si="38"/>
        <v>0</v>
      </c>
      <c r="D684" s="48">
        <f>'PNC, Exon. &amp; no Exon.'!F614</f>
        <v>0</v>
      </c>
      <c r="E684" s="48">
        <f>'PNC, Exon. &amp; no Exon.'!I614</f>
        <v>0</v>
      </c>
      <c r="F684" s="48">
        <f>'PNC, Exon. &amp; no Exon.'!L614</f>
        <v>0</v>
      </c>
      <c r="G684" s="48">
        <f>'PNC, Exon. &amp; no Exon.'!O614</f>
        <v>0</v>
      </c>
      <c r="H684" s="48">
        <f>'PNC, Exon. &amp; no Exon.'!R614</f>
        <v>0</v>
      </c>
      <c r="I684" s="48">
        <f>'PNC, Exon. &amp; no Exon.'!U614</f>
        <v>0</v>
      </c>
      <c r="J684" s="48">
        <f>'PNC, Exon. &amp; no Exon.'!X614</f>
        <v>0</v>
      </c>
      <c r="K684" s="48">
        <f>'PNC, Exon. &amp; no Exon.'!AA614</f>
        <v>0</v>
      </c>
      <c r="L684" s="48">
        <f>'PNC, Exon. &amp; no Exon.'!AD614</f>
        <v>0</v>
      </c>
      <c r="M684" s="48">
        <f>'PNC, Exon. &amp; no Exon.'!AG614</f>
        <v>0</v>
      </c>
      <c r="N684" s="48">
        <f>'PNC, Exon. &amp; no Exon.'!AJ614</f>
        <v>0</v>
      </c>
      <c r="O684" s="60" t="e">
        <f t="shared" si="39"/>
        <v>#DIV/0!</v>
      </c>
    </row>
    <row r="685" spans="1:15" ht="15.95" hidden="1" customHeight="1" x14ac:dyDescent="0.2">
      <c r="A685" s="47">
        <v>21</v>
      </c>
      <c r="B685" s="52" t="s">
        <v>102</v>
      </c>
      <c r="C685" s="116">
        <f t="shared" si="38"/>
        <v>0</v>
      </c>
      <c r="D685" s="48">
        <f>'PNC, Exon. &amp; no Exon.'!F615</f>
        <v>0</v>
      </c>
      <c r="E685" s="48">
        <f>'PNC, Exon. &amp; no Exon.'!I615</f>
        <v>0</v>
      </c>
      <c r="F685" s="48">
        <f>'PNC, Exon. &amp; no Exon.'!L615</f>
        <v>0</v>
      </c>
      <c r="G685" s="48">
        <f>'PNC, Exon. &amp; no Exon.'!O615</f>
        <v>0</v>
      </c>
      <c r="H685" s="48">
        <f>'PNC, Exon. &amp; no Exon.'!R615</f>
        <v>0</v>
      </c>
      <c r="I685" s="48">
        <f>'PNC, Exon. &amp; no Exon.'!U615</f>
        <v>0</v>
      </c>
      <c r="J685" s="48">
        <f>'PNC, Exon. &amp; no Exon.'!X615</f>
        <v>0</v>
      </c>
      <c r="K685" s="48">
        <f>'PNC, Exon. &amp; no Exon.'!AA615</f>
        <v>0</v>
      </c>
      <c r="L685" s="48">
        <f>'PNC, Exon. &amp; no Exon.'!AD615</f>
        <v>0</v>
      </c>
      <c r="M685" s="48">
        <f>'PNC, Exon. &amp; no Exon.'!AG615</f>
        <v>0</v>
      </c>
      <c r="N685" s="48">
        <f>'PNC, Exon. &amp; no Exon.'!AJ615</f>
        <v>0</v>
      </c>
      <c r="O685" s="60" t="e">
        <f t="shared" si="39"/>
        <v>#DIV/0!</v>
      </c>
    </row>
    <row r="686" spans="1:15" ht="15.95" hidden="1" customHeight="1" x14ac:dyDescent="0.2">
      <c r="A686" s="47">
        <v>22</v>
      </c>
      <c r="B686" s="51" t="s">
        <v>116</v>
      </c>
      <c r="C686" s="116">
        <f t="shared" si="38"/>
        <v>0</v>
      </c>
      <c r="D686" s="48">
        <f>'PNC, Exon. &amp; no Exon.'!F616</f>
        <v>0</v>
      </c>
      <c r="E686" s="48">
        <f>'PNC, Exon. &amp; no Exon.'!I616</f>
        <v>0</v>
      </c>
      <c r="F686" s="48">
        <f>'PNC, Exon. &amp; no Exon.'!L616</f>
        <v>0</v>
      </c>
      <c r="G686" s="48">
        <f>'PNC, Exon. &amp; no Exon.'!O616</f>
        <v>0</v>
      </c>
      <c r="H686" s="48">
        <f>'PNC, Exon. &amp; no Exon.'!R616</f>
        <v>0</v>
      </c>
      <c r="I686" s="48">
        <f>'PNC, Exon. &amp; no Exon.'!U616</f>
        <v>0</v>
      </c>
      <c r="J686" s="48">
        <f>'PNC, Exon. &amp; no Exon.'!X616</f>
        <v>0</v>
      </c>
      <c r="K686" s="48">
        <f>'PNC, Exon. &amp; no Exon.'!AA616</f>
        <v>0</v>
      </c>
      <c r="L686" s="48">
        <f>'PNC, Exon. &amp; no Exon.'!AD616</f>
        <v>0</v>
      </c>
      <c r="M686" s="48">
        <f>'PNC, Exon. &amp; no Exon.'!AG616</f>
        <v>0</v>
      </c>
      <c r="N686" s="48">
        <f>'PNC, Exon. &amp; no Exon.'!AJ616</f>
        <v>0</v>
      </c>
      <c r="O686" s="60" t="e">
        <f t="shared" si="39"/>
        <v>#DIV/0!</v>
      </c>
    </row>
    <row r="687" spans="1:15" ht="15.95" hidden="1" customHeight="1" x14ac:dyDescent="0.2">
      <c r="A687" s="47">
        <v>23</v>
      </c>
      <c r="B687" s="52" t="s">
        <v>107</v>
      </c>
      <c r="C687" s="116">
        <f t="shared" si="38"/>
        <v>0</v>
      </c>
      <c r="D687" s="48">
        <f>'PNC, Exon. &amp; no Exon.'!F617</f>
        <v>0</v>
      </c>
      <c r="E687" s="48">
        <f>'PNC, Exon. &amp; no Exon.'!I617</f>
        <v>0</v>
      </c>
      <c r="F687" s="48">
        <f>'PNC, Exon. &amp; no Exon.'!L617</f>
        <v>0</v>
      </c>
      <c r="G687" s="48">
        <f>'PNC, Exon. &amp; no Exon.'!O617</f>
        <v>0</v>
      </c>
      <c r="H687" s="48">
        <f>'PNC, Exon. &amp; no Exon.'!R617</f>
        <v>0</v>
      </c>
      <c r="I687" s="48">
        <f>'PNC, Exon. &amp; no Exon.'!U617</f>
        <v>0</v>
      </c>
      <c r="J687" s="48">
        <f>'PNC, Exon. &amp; no Exon.'!X617</f>
        <v>0</v>
      </c>
      <c r="K687" s="48">
        <f>'PNC, Exon. &amp; no Exon.'!AA617</f>
        <v>0</v>
      </c>
      <c r="L687" s="48">
        <f>'PNC, Exon. &amp; no Exon.'!AD617</f>
        <v>0</v>
      </c>
      <c r="M687" s="48">
        <f>'PNC, Exon. &amp; no Exon.'!AG617</f>
        <v>0</v>
      </c>
      <c r="N687" s="48">
        <f>'PNC, Exon. &amp; no Exon.'!AJ617</f>
        <v>0</v>
      </c>
      <c r="O687" s="60" t="e">
        <f t="shared" si="39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8"/>
        <v>0</v>
      </c>
      <c r="D688" s="48">
        <f>'PNC, Exon. &amp; no Exon.'!F618</f>
        <v>0</v>
      </c>
      <c r="E688" s="48">
        <f>'PNC, Exon. &amp; no Exon.'!I618</f>
        <v>0</v>
      </c>
      <c r="F688" s="48">
        <f>'PNC, Exon. &amp; no Exon.'!L618</f>
        <v>0</v>
      </c>
      <c r="G688" s="48">
        <f>'PNC, Exon. &amp; no Exon.'!O618</f>
        <v>0</v>
      </c>
      <c r="H688" s="48">
        <f>'PNC, Exon. &amp; no Exon.'!R618</f>
        <v>0</v>
      </c>
      <c r="I688" s="48">
        <f>'PNC, Exon. &amp; no Exon.'!U618</f>
        <v>0</v>
      </c>
      <c r="J688" s="48">
        <f>'PNC, Exon. &amp; no Exon.'!X618</f>
        <v>0</v>
      </c>
      <c r="K688" s="48">
        <f>'PNC, Exon. &amp; no Exon.'!AA618</f>
        <v>0</v>
      </c>
      <c r="L688" s="48">
        <f>'PNC, Exon. &amp; no Exon.'!AD618</f>
        <v>0</v>
      </c>
      <c r="M688" s="48">
        <f>'PNC, Exon. &amp; no Exon.'!AG618</f>
        <v>0</v>
      </c>
      <c r="N688" s="48">
        <f>'PNC, Exon. &amp; no Exon.'!AJ618</f>
        <v>0</v>
      </c>
      <c r="O688" s="60" t="e">
        <f t="shared" si="39"/>
        <v>#DIV/0!</v>
      </c>
    </row>
    <row r="689" spans="1:15" ht="15.95" hidden="1" customHeight="1" x14ac:dyDescent="0.2">
      <c r="A689" s="47">
        <v>25</v>
      </c>
      <c r="B689" s="52" t="s">
        <v>105</v>
      </c>
      <c r="C689" s="116">
        <f t="shared" si="38"/>
        <v>0</v>
      </c>
      <c r="D689" s="48">
        <f>'PNC, Exon. &amp; no Exon.'!F619</f>
        <v>0</v>
      </c>
      <c r="E689" s="48">
        <f>'PNC, Exon. &amp; no Exon.'!I619</f>
        <v>0</v>
      </c>
      <c r="F689" s="48">
        <f>'PNC, Exon. &amp; no Exon.'!L619</f>
        <v>0</v>
      </c>
      <c r="G689" s="48">
        <f>'PNC, Exon. &amp; no Exon.'!O619</f>
        <v>0</v>
      </c>
      <c r="H689" s="48">
        <f>'PNC, Exon. &amp; no Exon.'!R619</f>
        <v>0</v>
      </c>
      <c r="I689" s="48">
        <f>'PNC, Exon. &amp; no Exon.'!U619</f>
        <v>0</v>
      </c>
      <c r="J689" s="48">
        <f>'PNC, Exon. &amp; no Exon.'!X619</f>
        <v>0</v>
      </c>
      <c r="K689" s="48">
        <f>'PNC, Exon. &amp; no Exon.'!AA619</f>
        <v>0</v>
      </c>
      <c r="L689" s="48">
        <f>'PNC, Exon. &amp; no Exon.'!AD619</f>
        <v>0</v>
      </c>
      <c r="M689" s="48">
        <f>'PNC, Exon. &amp; no Exon.'!AG619</f>
        <v>0</v>
      </c>
      <c r="N689" s="48">
        <f>'PNC, Exon. &amp; no Exon.'!AJ619</f>
        <v>0</v>
      </c>
      <c r="O689" s="60" t="e">
        <f t="shared" si="39"/>
        <v>#DIV/0!</v>
      </c>
    </row>
    <row r="690" spans="1:15" ht="15.95" hidden="1" customHeight="1" x14ac:dyDescent="0.2">
      <c r="A690" s="47">
        <v>26</v>
      </c>
      <c r="B690" s="52" t="s">
        <v>115</v>
      </c>
      <c r="C690" s="116">
        <f t="shared" si="38"/>
        <v>0</v>
      </c>
      <c r="D690" s="48">
        <f>'PNC, Exon. &amp; no Exon.'!F620</f>
        <v>0</v>
      </c>
      <c r="E690" s="48">
        <f>'PNC, Exon. &amp; no Exon.'!I620</f>
        <v>0</v>
      </c>
      <c r="F690" s="48">
        <f>'PNC, Exon. &amp; no Exon.'!L620</f>
        <v>0</v>
      </c>
      <c r="G690" s="48">
        <f>'PNC, Exon. &amp; no Exon.'!O620</f>
        <v>0</v>
      </c>
      <c r="H690" s="48">
        <f>'PNC, Exon. &amp; no Exon.'!R620</f>
        <v>0</v>
      </c>
      <c r="I690" s="48">
        <f>'PNC, Exon. &amp; no Exon.'!U620</f>
        <v>0</v>
      </c>
      <c r="J690" s="48">
        <f>'PNC, Exon. &amp; no Exon.'!X620</f>
        <v>0</v>
      </c>
      <c r="K690" s="48">
        <f>'PNC, Exon. &amp; no Exon.'!AA620</f>
        <v>0</v>
      </c>
      <c r="L690" s="48">
        <f>'PNC, Exon. &amp; no Exon.'!AD620</f>
        <v>0</v>
      </c>
      <c r="M690" s="48">
        <f>'PNC, Exon. &amp; no Exon.'!AG620</f>
        <v>0</v>
      </c>
      <c r="N690" s="48">
        <f>'PNC, Exon. &amp; no Exon.'!AJ620</f>
        <v>0</v>
      </c>
      <c r="O690" s="60" t="e">
        <f t="shared" si="39"/>
        <v>#DIV/0!</v>
      </c>
    </row>
    <row r="691" spans="1:15" ht="15.95" hidden="1" customHeight="1" x14ac:dyDescent="0.2">
      <c r="A691" s="47">
        <v>27</v>
      </c>
      <c r="B691" s="52" t="s">
        <v>117</v>
      </c>
      <c r="C691" s="116">
        <f t="shared" si="38"/>
        <v>0</v>
      </c>
      <c r="D691" s="48">
        <f>'PNC, Exon. &amp; no Exon.'!F621</f>
        <v>0</v>
      </c>
      <c r="E691" s="48">
        <f>'PNC, Exon. &amp; no Exon.'!I621</f>
        <v>0</v>
      </c>
      <c r="F691" s="48">
        <f>'PNC, Exon. &amp; no Exon.'!L621</f>
        <v>0</v>
      </c>
      <c r="G691" s="48">
        <f>'PNC, Exon. &amp; no Exon.'!O621</f>
        <v>0</v>
      </c>
      <c r="H691" s="48">
        <f>'PNC, Exon. &amp; no Exon.'!R621</f>
        <v>0</v>
      </c>
      <c r="I691" s="48">
        <f>'PNC, Exon. &amp; no Exon.'!U621</f>
        <v>0</v>
      </c>
      <c r="J691" s="48">
        <f>'PNC, Exon. &amp; no Exon.'!X621</f>
        <v>0</v>
      </c>
      <c r="K691" s="48">
        <f>'PNC, Exon. &amp; no Exon.'!AA621</f>
        <v>0</v>
      </c>
      <c r="L691" s="48">
        <f>'PNC, Exon. &amp; no Exon.'!AD621</f>
        <v>0</v>
      </c>
      <c r="M691" s="48">
        <f>'PNC, Exon. &amp; no Exon.'!AG621</f>
        <v>0</v>
      </c>
      <c r="N691" s="48">
        <f>'PNC, Exon. &amp; no Exon.'!AJ621</f>
        <v>0</v>
      </c>
      <c r="O691" s="60" t="e">
        <f t="shared" si="39"/>
        <v>#DIV/0!</v>
      </c>
    </row>
    <row r="692" spans="1:15" ht="15.95" hidden="1" customHeight="1" x14ac:dyDescent="0.2">
      <c r="A692" s="47">
        <v>28</v>
      </c>
      <c r="B692" s="52" t="s">
        <v>120</v>
      </c>
      <c r="C692" s="116">
        <f t="shared" si="38"/>
        <v>0</v>
      </c>
      <c r="D692" s="48">
        <f>'PNC, Exon. &amp; no Exon.'!F622</f>
        <v>0</v>
      </c>
      <c r="E692" s="48">
        <f>'PNC, Exon. &amp; no Exon.'!I622</f>
        <v>0</v>
      </c>
      <c r="F692" s="48">
        <f>'PNC, Exon. &amp; no Exon.'!L622</f>
        <v>0</v>
      </c>
      <c r="G692" s="48">
        <f>'PNC, Exon. &amp; no Exon.'!O622</f>
        <v>0</v>
      </c>
      <c r="H692" s="48">
        <f>'PNC, Exon. &amp; no Exon.'!R622</f>
        <v>0</v>
      </c>
      <c r="I692" s="48">
        <f>'PNC, Exon. &amp; no Exon.'!U622</f>
        <v>0</v>
      </c>
      <c r="J692" s="48">
        <f>'PNC, Exon. &amp; no Exon.'!X622</f>
        <v>0</v>
      </c>
      <c r="K692" s="48">
        <f>'PNC, Exon. &amp; no Exon.'!AA622</f>
        <v>0</v>
      </c>
      <c r="L692" s="48">
        <f>'PNC, Exon. &amp; no Exon.'!AD622</f>
        <v>0</v>
      </c>
      <c r="M692" s="48">
        <f>'PNC, Exon. &amp; no Exon.'!AG622</f>
        <v>0</v>
      </c>
      <c r="N692" s="48">
        <f>'PNC, Exon. &amp; no Exon.'!AJ622</f>
        <v>0</v>
      </c>
      <c r="O692" s="60" t="e">
        <f t="shared" si="39"/>
        <v>#DIV/0!</v>
      </c>
    </row>
    <row r="693" spans="1:15" ht="15.95" hidden="1" customHeight="1" x14ac:dyDescent="0.2">
      <c r="A693" s="47">
        <v>29</v>
      </c>
      <c r="B693" s="52" t="s">
        <v>166</v>
      </c>
      <c r="C693" s="116">
        <f t="shared" si="38"/>
        <v>0</v>
      </c>
      <c r="D693" s="48">
        <f>'PNC, Exon. &amp; no Exon.'!F623</f>
        <v>0</v>
      </c>
      <c r="E693" s="48">
        <f>'PNC, Exon. &amp; no Exon.'!I623</f>
        <v>0</v>
      </c>
      <c r="F693" s="48">
        <f>'PNC, Exon. &amp; no Exon.'!L623</f>
        <v>0</v>
      </c>
      <c r="G693" s="48">
        <f>'PNC, Exon. &amp; no Exon.'!O623</f>
        <v>0</v>
      </c>
      <c r="H693" s="48">
        <f>'PNC, Exon. &amp; no Exon.'!R623</f>
        <v>0</v>
      </c>
      <c r="I693" s="48">
        <f>'PNC, Exon. &amp; no Exon.'!U623</f>
        <v>0</v>
      </c>
      <c r="J693" s="48">
        <f>'PNC, Exon. &amp; no Exon.'!X623</f>
        <v>0</v>
      </c>
      <c r="K693" s="48">
        <f>'PNC, Exon. &amp; no Exon.'!AA623</f>
        <v>0</v>
      </c>
      <c r="L693" s="48">
        <f>'PNC, Exon. &amp; no Exon.'!AD623</f>
        <v>0</v>
      </c>
      <c r="M693" s="48">
        <f>'PNC, Exon. &amp; no Exon.'!AG623</f>
        <v>0</v>
      </c>
      <c r="N693" s="48">
        <f>'PNC, Exon. &amp; no Exon.'!AJ623</f>
        <v>0</v>
      </c>
      <c r="O693" s="60" t="e">
        <f t="shared" si="39"/>
        <v>#DIV/0!</v>
      </c>
    </row>
    <row r="694" spans="1:15" ht="15.95" hidden="1" customHeight="1" x14ac:dyDescent="0.2">
      <c r="A694" s="47">
        <v>30</v>
      </c>
      <c r="B694" s="52" t="s">
        <v>103</v>
      </c>
      <c r="C694" s="116">
        <f t="shared" si="38"/>
        <v>0</v>
      </c>
      <c r="D694" s="48">
        <f>'PNC, Exon. &amp; no Exon.'!F624</f>
        <v>0</v>
      </c>
      <c r="E694" s="48">
        <f>'PNC, Exon. &amp; no Exon.'!I624</f>
        <v>0</v>
      </c>
      <c r="F694" s="48">
        <f>'PNC, Exon. &amp; no Exon.'!L624</f>
        <v>0</v>
      </c>
      <c r="G694" s="48">
        <f>'PNC, Exon. &amp; no Exon.'!O624</f>
        <v>0</v>
      </c>
      <c r="H694" s="48">
        <f>'PNC, Exon. &amp; no Exon.'!R624</f>
        <v>0</v>
      </c>
      <c r="I694" s="48">
        <f>'PNC, Exon. &amp; no Exon.'!U624</f>
        <v>0</v>
      </c>
      <c r="J694" s="48">
        <f>'PNC, Exon. &amp; no Exon.'!X624</f>
        <v>0</v>
      </c>
      <c r="K694" s="48">
        <f>'PNC, Exon. &amp; no Exon.'!AA624</f>
        <v>0</v>
      </c>
      <c r="L694" s="48">
        <f>'PNC, Exon. &amp; no Exon.'!AD624</f>
        <v>0</v>
      </c>
      <c r="M694" s="48">
        <f>'PNC, Exon. &amp; no Exon.'!AG624</f>
        <v>0</v>
      </c>
      <c r="N694" s="48">
        <f>'PNC, Exon. &amp; no Exon.'!AJ624</f>
        <v>0</v>
      </c>
      <c r="O694" s="60" t="e">
        <f t="shared" si="39"/>
        <v>#DIV/0!</v>
      </c>
    </row>
    <row r="695" spans="1:15" ht="15.95" hidden="1" customHeight="1" x14ac:dyDescent="0.2">
      <c r="A695" s="47">
        <v>31</v>
      </c>
      <c r="B695" s="51" t="s">
        <v>110</v>
      </c>
      <c r="C695" s="116">
        <f t="shared" si="38"/>
        <v>0</v>
      </c>
      <c r="D695" s="48">
        <f>'PNC, Exon. &amp; no Exon.'!F625</f>
        <v>0</v>
      </c>
      <c r="E695" s="48">
        <f>'PNC, Exon. &amp; no Exon.'!I625</f>
        <v>0</v>
      </c>
      <c r="F695" s="48">
        <f>'PNC, Exon. &amp; no Exon.'!L625</f>
        <v>0</v>
      </c>
      <c r="G695" s="48">
        <f>'PNC, Exon. &amp; no Exon.'!O625</f>
        <v>0</v>
      </c>
      <c r="H695" s="48">
        <f>'PNC, Exon. &amp; no Exon.'!R625</f>
        <v>0</v>
      </c>
      <c r="I695" s="48">
        <f>'PNC, Exon. &amp; no Exon.'!U625</f>
        <v>0</v>
      </c>
      <c r="J695" s="48">
        <f>'PNC, Exon. &amp; no Exon.'!X625</f>
        <v>0</v>
      </c>
      <c r="K695" s="48">
        <f>'PNC, Exon. &amp; no Exon.'!AA625</f>
        <v>0</v>
      </c>
      <c r="L695" s="48">
        <f>'PNC, Exon. &amp; no Exon.'!AD625</f>
        <v>0</v>
      </c>
      <c r="M695" s="48">
        <f>'PNC, Exon. &amp; no Exon.'!AG625</f>
        <v>0</v>
      </c>
      <c r="N695" s="48">
        <f>'PNC, Exon. &amp; no Exon.'!AJ625</f>
        <v>0</v>
      </c>
      <c r="O695" s="60" t="e">
        <f t="shared" si="39"/>
        <v>#DIV/0!</v>
      </c>
    </row>
    <row r="696" spans="1:15" ht="15.95" hidden="1" customHeight="1" x14ac:dyDescent="0.2">
      <c r="A696" s="47">
        <v>32</v>
      </c>
      <c r="B696" s="52" t="s">
        <v>118</v>
      </c>
      <c r="C696" s="116">
        <f t="shared" ref="C696:C702" si="40">SUM(D696:N696)</f>
        <v>0</v>
      </c>
      <c r="D696" s="48">
        <f>'PNC, Exon. &amp; no Exon.'!F626</f>
        <v>0</v>
      </c>
      <c r="E696" s="48">
        <f>'PNC, Exon. &amp; no Exon.'!I626</f>
        <v>0</v>
      </c>
      <c r="F696" s="48">
        <f>'PNC, Exon. &amp; no Exon.'!L626</f>
        <v>0</v>
      </c>
      <c r="G696" s="48">
        <f>'PNC, Exon. &amp; no Exon.'!O626</f>
        <v>0</v>
      </c>
      <c r="H696" s="48">
        <f>'PNC, Exon. &amp; no Exon.'!R626</f>
        <v>0</v>
      </c>
      <c r="I696" s="48">
        <f>'PNC, Exon. &amp; no Exon.'!U626</f>
        <v>0</v>
      </c>
      <c r="J696" s="48">
        <f>'PNC, Exon. &amp; no Exon.'!X626</f>
        <v>0</v>
      </c>
      <c r="K696" s="48">
        <f>'PNC, Exon. &amp; no Exon.'!AA626</f>
        <v>0</v>
      </c>
      <c r="L696" s="48">
        <f>'PNC, Exon. &amp; no Exon.'!AD626</f>
        <v>0</v>
      </c>
      <c r="M696" s="48">
        <f>'PNC, Exon. &amp; no Exon.'!AG626</f>
        <v>0</v>
      </c>
      <c r="N696" s="48">
        <f>'PNC, Exon. &amp; no Exon.'!AJ626</f>
        <v>0</v>
      </c>
      <c r="O696" s="60" t="e">
        <f t="shared" si="39"/>
        <v>#DIV/0!</v>
      </c>
    </row>
    <row r="697" spans="1:15" ht="15.95" hidden="1" customHeight="1" x14ac:dyDescent="0.2">
      <c r="A697" s="47">
        <v>33</v>
      </c>
      <c r="B697" s="52" t="s">
        <v>119</v>
      </c>
      <c r="C697" s="116">
        <f t="shared" si="40"/>
        <v>0</v>
      </c>
      <c r="D697" s="48">
        <f>'PNC, Exon. &amp; no Exon.'!F627</f>
        <v>0</v>
      </c>
      <c r="E697" s="48">
        <f>'PNC, Exon. &amp; no Exon.'!I627</f>
        <v>0</v>
      </c>
      <c r="F697" s="48">
        <f>'PNC, Exon. &amp; no Exon.'!L627</f>
        <v>0</v>
      </c>
      <c r="G697" s="48">
        <f>'PNC, Exon. &amp; no Exon.'!O627</f>
        <v>0</v>
      </c>
      <c r="H697" s="48">
        <f>'PNC, Exon. &amp; no Exon.'!R627</f>
        <v>0</v>
      </c>
      <c r="I697" s="48">
        <f>'PNC, Exon. &amp; no Exon.'!U627</f>
        <v>0</v>
      </c>
      <c r="J697" s="48">
        <f>'PNC, Exon. &amp; no Exon.'!X627</f>
        <v>0</v>
      </c>
      <c r="K697" s="48">
        <f>'PNC, Exon. &amp; no Exon.'!AA627</f>
        <v>0</v>
      </c>
      <c r="L697" s="48">
        <f>'PNC, Exon. &amp; no Exon.'!AD627</f>
        <v>0</v>
      </c>
      <c r="M697" s="48">
        <f>'PNC, Exon. &amp; no Exon.'!AG627</f>
        <v>0</v>
      </c>
      <c r="N697" s="48">
        <f>'PNC, Exon. &amp; no Exon.'!AJ627</f>
        <v>0</v>
      </c>
      <c r="O697" s="60" t="e">
        <f t="shared" si="39"/>
        <v>#DIV/0!</v>
      </c>
    </row>
    <row r="698" spans="1:15" ht="15.95" hidden="1" customHeight="1" x14ac:dyDescent="0.2">
      <c r="A698" s="47">
        <v>34</v>
      </c>
      <c r="B698" s="52" t="s">
        <v>121</v>
      </c>
      <c r="C698" s="116">
        <f t="shared" si="40"/>
        <v>0</v>
      </c>
      <c r="D698" s="48">
        <f>'PNC, Exon. &amp; no Exon.'!F628</f>
        <v>0</v>
      </c>
      <c r="E698" s="48">
        <f>'PNC, Exon. &amp; no Exon.'!I628</f>
        <v>0</v>
      </c>
      <c r="F698" s="48">
        <f>'PNC, Exon. &amp; no Exon.'!L628</f>
        <v>0</v>
      </c>
      <c r="G698" s="48">
        <f>'PNC, Exon. &amp; no Exon.'!O628</f>
        <v>0</v>
      </c>
      <c r="H698" s="48">
        <f>'PNC, Exon. &amp; no Exon.'!R628</f>
        <v>0</v>
      </c>
      <c r="I698" s="48">
        <f>'PNC, Exon. &amp; no Exon.'!U628</f>
        <v>0</v>
      </c>
      <c r="J698" s="48">
        <f>'PNC, Exon. &amp; no Exon.'!X628</f>
        <v>0</v>
      </c>
      <c r="K698" s="48">
        <f>'PNC, Exon. &amp; no Exon.'!AA628</f>
        <v>0</v>
      </c>
      <c r="L698" s="48">
        <f>'PNC, Exon. &amp; no Exon.'!AD628</f>
        <v>0</v>
      </c>
      <c r="M698" s="48">
        <f>'PNC, Exon. &amp; no Exon.'!AG628</f>
        <v>0</v>
      </c>
      <c r="N698" s="48">
        <f>'PNC, Exon. &amp; no Exon.'!AJ628</f>
        <v>0</v>
      </c>
      <c r="O698" s="60" t="e">
        <f t="shared" si="39"/>
        <v>#DIV/0!</v>
      </c>
    </row>
    <row r="699" spans="1:15" ht="15.95" hidden="1" customHeight="1" x14ac:dyDescent="0.2">
      <c r="A699" s="47">
        <v>35</v>
      </c>
      <c r="B699" s="52" t="s">
        <v>88</v>
      </c>
      <c r="C699" s="116">
        <f t="shared" si="40"/>
        <v>0</v>
      </c>
      <c r="D699" s="48">
        <f>'PNC, Exon. &amp; no Exon.'!F629</f>
        <v>0</v>
      </c>
      <c r="E699" s="48">
        <f>'PNC, Exon. &amp; no Exon.'!I629</f>
        <v>0</v>
      </c>
      <c r="F699" s="48">
        <f>'PNC, Exon. &amp; no Exon.'!L629</f>
        <v>0</v>
      </c>
      <c r="G699" s="48">
        <f>'PNC, Exon. &amp; no Exon.'!O629</f>
        <v>0</v>
      </c>
      <c r="H699" s="48">
        <f>'PNC, Exon. &amp; no Exon.'!R629</f>
        <v>0</v>
      </c>
      <c r="I699" s="48">
        <f>'PNC, Exon. &amp; no Exon.'!U629</f>
        <v>0</v>
      </c>
      <c r="J699" s="48">
        <f>'PNC, Exon. &amp; no Exon.'!X629</f>
        <v>0</v>
      </c>
      <c r="K699" s="48">
        <f>'PNC, Exon. &amp; no Exon.'!AA629</f>
        <v>0</v>
      </c>
      <c r="L699" s="48">
        <f>'PNC, Exon. &amp; no Exon.'!AD629</f>
        <v>0</v>
      </c>
      <c r="M699" s="48">
        <f>'PNC, Exon. &amp; no Exon.'!AG629</f>
        <v>0</v>
      </c>
      <c r="N699" s="48">
        <f>'PNC, Exon. &amp; no Exon.'!AJ629</f>
        <v>0</v>
      </c>
      <c r="O699" s="60" t="e">
        <f t="shared" si="39"/>
        <v>#DIV/0!</v>
      </c>
    </row>
    <row r="700" spans="1:15" ht="15.95" hidden="1" customHeight="1" x14ac:dyDescent="0.2">
      <c r="A700" s="47">
        <v>36</v>
      </c>
      <c r="B700" s="52" t="s">
        <v>106</v>
      </c>
      <c r="C700" s="116">
        <f t="shared" si="40"/>
        <v>0</v>
      </c>
      <c r="D700" s="48">
        <f>'PNC, Exon. &amp; no Exon.'!F630</f>
        <v>0</v>
      </c>
      <c r="E700" s="48">
        <f>'PNC, Exon. &amp; no Exon.'!I630</f>
        <v>0</v>
      </c>
      <c r="F700" s="48">
        <f>'PNC, Exon. &amp; no Exon.'!L630</f>
        <v>0</v>
      </c>
      <c r="G700" s="48">
        <f>'PNC, Exon. &amp; no Exon.'!O630</f>
        <v>0</v>
      </c>
      <c r="H700" s="48">
        <f>'PNC, Exon. &amp; no Exon.'!R630</f>
        <v>0</v>
      </c>
      <c r="I700" s="48">
        <f>'PNC, Exon. &amp; no Exon.'!U630</f>
        <v>0</v>
      </c>
      <c r="J700" s="48">
        <f>'PNC, Exon. &amp; no Exon.'!X630</f>
        <v>0</v>
      </c>
      <c r="K700" s="48">
        <f>'PNC, Exon. &amp; no Exon.'!AA630</f>
        <v>0</v>
      </c>
      <c r="L700" s="48">
        <f>'PNC, Exon. &amp; no Exon.'!AD630</f>
        <v>0</v>
      </c>
      <c r="M700" s="48">
        <f>'PNC, Exon. &amp; no Exon.'!AG630</f>
        <v>0</v>
      </c>
      <c r="N700" s="48">
        <f>'PNC, Exon. &amp; no Exon.'!AJ630</f>
        <v>0</v>
      </c>
      <c r="O700" s="60" t="e">
        <f t="shared" si="39"/>
        <v>#DIV/0!</v>
      </c>
    </row>
    <row r="701" spans="1:15" ht="15.95" hidden="1" customHeight="1" x14ac:dyDescent="0.2">
      <c r="A701" s="47">
        <v>37</v>
      </c>
      <c r="B701" s="52" t="s">
        <v>104</v>
      </c>
      <c r="C701" s="116">
        <f t="shared" si="40"/>
        <v>0</v>
      </c>
      <c r="D701" s="48">
        <f>'PNC, Exon. &amp; no Exon.'!F631</f>
        <v>0</v>
      </c>
      <c r="E701" s="48">
        <f>'PNC, Exon. &amp; no Exon.'!I631</f>
        <v>0</v>
      </c>
      <c r="F701" s="48">
        <f>'PNC, Exon. &amp; no Exon.'!L631</f>
        <v>0</v>
      </c>
      <c r="G701" s="48">
        <f>'PNC, Exon. &amp; no Exon.'!O631</f>
        <v>0</v>
      </c>
      <c r="H701" s="48">
        <f>'PNC, Exon. &amp; no Exon.'!R631</f>
        <v>0</v>
      </c>
      <c r="I701" s="48">
        <f>'PNC, Exon. &amp; no Exon.'!U631</f>
        <v>0</v>
      </c>
      <c r="J701" s="48">
        <f>'PNC, Exon. &amp; no Exon.'!X631</f>
        <v>0</v>
      </c>
      <c r="K701" s="48">
        <f>'PNC, Exon. &amp; no Exon.'!AA631</f>
        <v>0</v>
      </c>
      <c r="L701" s="48">
        <f>'PNC, Exon. &amp; no Exon.'!AD631</f>
        <v>0</v>
      </c>
      <c r="M701" s="48">
        <f>'PNC, Exon. &amp; no Exon.'!AG631</f>
        <v>0</v>
      </c>
      <c r="N701" s="48">
        <f>'PNC, Exon. &amp; no Exon.'!AJ631</f>
        <v>0</v>
      </c>
      <c r="O701" s="60" t="e">
        <f t="shared" si="39"/>
        <v>#DIV/0!</v>
      </c>
    </row>
    <row r="702" spans="1:15" ht="15.95" hidden="1" customHeight="1" x14ac:dyDescent="0.2">
      <c r="A702" s="47">
        <v>38</v>
      </c>
      <c r="B702" s="52" t="s">
        <v>111</v>
      </c>
      <c r="C702" s="116">
        <f t="shared" si="40"/>
        <v>0</v>
      </c>
      <c r="D702" s="48">
        <f>'PNC, Exon. &amp; no Exon.'!F632</f>
        <v>0</v>
      </c>
      <c r="E702" s="48">
        <f>'PNC, Exon. &amp; no Exon.'!I632</f>
        <v>0</v>
      </c>
      <c r="F702" s="48">
        <f>'PNC, Exon. &amp; no Exon.'!L632</f>
        <v>0</v>
      </c>
      <c r="G702" s="48">
        <f>'PNC, Exon. &amp; no Exon.'!O632</f>
        <v>0</v>
      </c>
      <c r="H702" s="48">
        <f>'PNC, Exon. &amp; no Exon.'!R632</f>
        <v>0</v>
      </c>
      <c r="I702" s="48">
        <f>'PNC, Exon. &amp; no Exon.'!U632</f>
        <v>0</v>
      </c>
      <c r="J702" s="48">
        <f>'PNC, Exon. &amp; no Exon.'!X632</f>
        <v>0</v>
      </c>
      <c r="K702" s="48">
        <f>'PNC, Exon. &amp; no Exon.'!AA632</f>
        <v>0</v>
      </c>
      <c r="L702" s="48">
        <f>'PNC, Exon. &amp; no Exon.'!AD632</f>
        <v>0</v>
      </c>
      <c r="M702" s="48">
        <f>'PNC, Exon. &amp; no Exon.'!AG632</f>
        <v>0</v>
      </c>
      <c r="N702" s="48">
        <f>'PNC, Exon. &amp; no Exon.'!AJ632</f>
        <v>0</v>
      </c>
      <c r="O702" s="60" t="e">
        <f t="shared" si="39"/>
        <v>#DIV/0!</v>
      </c>
    </row>
    <row r="703" spans="1:15" hidden="1" x14ac:dyDescent="0.2">
      <c r="A703" s="81" t="s">
        <v>98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3" t="s">
        <v>42</v>
      </c>
      <c r="B724" s="183"/>
      <c r="C724" s="183"/>
      <c r="D724" s="183"/>
      <c r="E724" s="183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</row>
    <row r="725" spans="1:15" ht="12.75" hidden="1" customHeight="1" x14ac:dyDescent="0.2">
      <c r="A725" s="184" t="s">
        <v>56</v>
      </c>
      <c r="B725" s="184"/>
      <c r="C725" s="184"/>
      <c r="D725" s="184"/>
      <c r="E725" s="184"/>
      <c r="F725" s="184"/>
      <c r="G725" s="184"/>
      <c r="H725" s="184"/>
      <c r="I725" s="184"/>
      <c r="J725" s="184"/>
      <c r="K725" s="184"/>
      <c r="L725" s="184"/>
      <c r="M725" s="184"/>
      <c r="N725" s="184"/>
      <c r="O725" s="184"/>
    </row>
    <row r="726" spans="1:15" ht="12.75" hidden="1" customHeight="1" x14ac:dyDescent="0.2">
      <c r="A726" s="185" t="s">
        <v>132</v>
      </c>
      <c r="B726" s="186"/>
      <c r="C726" s="186"/>
      <c r="D726" s="186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</row>
    <row r="727" spans="1:15" ht="12.75" hidden="1" customHeight="1" x14ac:dyDescent="0.2">
      <c r="A727" s="184" t="s">
        <v>114</v>
      </c>
      <c r="B727" s="184"/>
      <c r="C727" s="184"/>
      <c r="D727" s="184"/>
      <c r="E727" s="184"/>
      <c r="F727" s="184"/>
      <c r="G727" s="184"/>
      <c r="H727" s="184"/>
      <c r="I727" s="184"/>
      <c r="J727" s="184"/>
      <c r="K727" s="184"/>
      <c r="L727" s="184"/>
      <c r="M727" s="184"/>
      <c r="N727" s="184"/>
      <c r="O727" s="184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6" t="s">
        <v>32</v>
      </c>
      <c r="B729" s="80" t="s">
        <v>109</v>
      </c>
      <c r="C729" s="156" t="s">
        <v>0</v>
      </c>
      <c r="D729" s="156" t="s">
        <v>43</v>
      </c>
      <c r="E729" s="156" t="s">
        <v>13</v>
      </c>
      <c r="F729" s="156" t="s">
        <v>44</v>
      </c>
      <c r="G729" s="156" t="s">
        <v>15</v>
      </c>
      <c r="H729" s="156" t="s">
        <v>45</v>
      </c>
      <c r="I729" s="156" t="s">
        <v>113</v>
      </c>
      <c r="J729" s="156" t="s">
        <v>46</v>
      </c>
      <c r="K729" s="156" t="s">
        <v>36</v>
      </c>
      <c r="L729" s="156" t="s">
        <v>47</v>
      </c>
      <c r="M729" s="156" t="s">
        <v>48</v>
      </c>
      <c r="N729" s="156" t="s">
        <v>49</v>
      </c>
      <c r="O729" s="156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1">SUM(D731:D768)</f>
        <v>0</v>
      </c>
      <c r="E730" s="118">
        <f t="shared" si="41"/>
        <v>0</v>
      </c>
      <c r="F730" s="118">
        <f t="shared" si="41"/>
        <v>0</v>
      </c>
      <c r="G730" s="118">
        <f t="shared" si="41"/>
        <v>0</v>
      </c>
      <c r="H730" s="118">
        <f t="shared" si="41"/>
        <v>0</v>
      </c>
      <c r="I730" s="118">
        <f t="shared" si="41"/>
        <v>0</v>
      </c>
      <c r="J730" s="118">
        <f t="shared" si="41"/>
        <v>0</v>
      </c>
      <c r="K730" s="118">
        <f t="shared" si="41"/>
        <v>0</v>
      </c>
      <c r="L730" s="118">
        <f t="shared" si="41"/>
        <v>0</v>
      </c>
      <c r="M730" s="118">
        <f t="shared" si="41"/>
        <v>0</v>
      </c>
      <c r="N730" s="118">
        <f t="shared" si="41"/>
        <v>0</v>
      </c>
      <c r="O730" s="162" t="e">
        <f t="shared" si="41"/>
        <v>#DIV/0!</v>
      </c>
    </row>
    <row r="731" spans="1:15" ht="15.95" hidden="1" customHeight="1" x14ac:dyDescent="0.2">
      <c r="A731" s="47">
        <v>1</v>
      </c>
      <c r="B731" s="103" t="s">
        <v>91</v>
      </c>
      <c r="C731" s="87">
        <f t="shared" ref="C731:C761" si="42">SUM(D731:N731)</f>
        <v>0</v>
      </c>
      <c r="D731" s="48">
        <f>'PNC, Exon. &amp; no Exon.'!F654</f>
        <v>0</v>
      </c>
      <c r="E731" s="48">
        <f>'PNC, Exon. &amp; no Exon.'!I654</f>
        <v>0</v>
      </c>
      <c r="F731" s="48">
        <f>'PNC, Exon. &amp; no Exon.'!L654</f>
        <v>0</v>
      </c>
      <c r="G731" s="48">
        <f>'PNC, Exon. &amp; no Exon.'!O654</f>
        <v>0</v>
      </c>
      <c r="H731" s="48">
        <f>'PNC, Exon. &amp; no Exon.'!R654</f>
        <v>0</v>
      </c>
      <c r="I731" s="48">
        <f>'PNC, Exon. &amp; no Exon.'!U654</f>
        <v>0</v>
      </c>
      <c r="J731" s="48">
        <f>'PNC, Exon. &amp; no Exon.'!X654</f>
        <v>0</v>
      </c>
      <c r="K731" s="48">
        <f>'PNC, Exon. &amp; no Exon.'!AA654</f>
        <v>0</v>
      </c>
      <c r="L731" s="48">
        <f>'PNC, Exon. &amp; no Exon.'!AD654</f>
        <v>0</v>
      </c>
      <c r="M731" s="48">
        <f>'PNC, Exon. &amp; no Exon.'!AG654</f>
        <v>0</v>
      </c>
      <c r="N731" s="48">
        <f>'PNC, Exon. &amp; no Exon.'!AJ654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2"/>
        <v>0</v>
      </c>
      <c r="D732" s="48">
        <f>'PNC, Exon. &amp; no Exon.'!F655</f>
        <v>0</v>
      </c>
      <c r="E732" s="48">
        <f>'PNC, Exon. &amp; no Exon.'!I655</f>
        <v>0</v>
      </c>
      <c r="F732" s="48">
        <f>'PNC, Exon. &amp; no Exon.'!L655</f>
        <v>0</v>
      </c>
      <c r="G732" s="48">
        <f>'PNC, Exon. &amp; no Exon.'!O655</f>
        <v>0</v>
      </c>
      <c r="H732" s="48">
        <f>'PNC, Exon. &amp; no Exon.'!R655</f>
        <v>0</v>
      </c>
      <c r="I732" s="48">
        <f>'PNC, Exon. &amp; no Exon.'!U655</f>
        <v>0</v>
      </c>
      <c r="J732" s="48">
        <f>'PNC, Exon. &amp; no Exon.'!X655</f>
        <v>0</v>
      </c>
      <c r="K732" s="48">
        <f>'PNC, Exon. &amp; no Exon.'!AA655</f>
        <v>0</v>
      </c>
      <c r="L732" s="48">
        <f>'PNC, Exon. &amp; no Exon.'!AD655</f>
        <v>0</v>
      </c>
      <c r="M732" s="48">
        <f>'PNC, Exon. &amp; no Exon.'!AG655</f>
        <v>0</v>
      </c>
      <c r="N732" s="48">
        <f>'PNC, Exon. &amp; no Exon.'!AJ655</f>
        <v>0</v>
      </c>
      <c r="O732" s="60" t="e">
        <f t="shared" ref="O732:O768" si="43">(C732/$C$730*100)</f>
        <v>#DIV/0!</v>
      </c>
    </row>
    <row r="733" spans="1:15" ht="15.95" hidden="1" customHeight="1" x14ac:dyDescent="0.2">
      <c r="A733" s="47">
        <v>3</v>
      </c>
      <c r="B733" s="52" t="s">
        <v>100</v>
      </c>
      <c r="C733" s="87">
        <f t="shared" si="42"/>
        <v>0</v>
      </c>
      <c r="D733" s="48">
        <f>'PNC, Exon. &amp; no Exon.'!F656</f>
        <v>0</v>
      </c>
      <c r="E733" s="48">
        <f>'PNC, Exon. &amp; no Exon.'!I656</f>
        <v>0</v>
      </c>
      <c r="F733" s="48">
        <f>'PNC, Exon. &amp; no Exon.'!L656</f>
        <v>0</v>
      </c>
      <c r="G733" s="48">
        <f>'PNC, Exon. &amp; no Exon.'!O656</f>
        <v>0</v>
      </c>
      <c r="H733" s="48">
        <f>'PNC, Exon. &amp; no Exon.'!R656</f>
        <v>0</v>
      </c>
      <c r="I733" s="48">
        <f>'PNC, Exon. &amp; no Exon.'!U656</f>
        <v>0</v>
      </c>
      <c r="J733" s="48">
        <f>'PNC, Exon. &amp; no Exon.'!X656</f>
        <v>0</v>
      </c>
      <c r="K733" s="48">
        <f>'PNC, Exon. &amp; no Exon.'!AA656</f>
        <v>0</v>
      </c>
      <c r="L733" s="48">
        <f>'PNC, Exon. &amp; no Exon.'!AD656</f>
        <v>0</v>
      </c>
      <c r="M733" s="48">
        <f>'PNC, Exon. &amp; no Exon.'!AG656</f>
        <v>0</v>
      </c>
      <c r="N733" s="48">
        <f>'PNC, Exon. &amp; no Exon.'!AJ656</f>
        <v>0</v>
      </c>
      <c r="O733" s="60" t="e">
        <f t="shared" si="43"/>
        <v>#DIV/0!</v>
      </c>
    </row>
    <row r="734" spans="1:15" ht="15.95" hidden="1" customHeight="1" x14ac:dyDescent="0.2">
      <c r="A734" s="47">
        <v>4</v>
      </c>
      <c r="B734" s="52" t="s">
        <v>97</v>
      </c>
      <c r="C734" s="87">
        <f t="shared" si="42"/>
        <v>0</v>
      </c>
      <c r="D734" s="48">
        <f>'PNC, Exon. &amp; no Exon.'!F657</f>
        <v>0</v>
      </c>
      <c r="E734" s="48">
        <f>'PNC, Exon. &amp; no Exon.'!I657</f>
        <v>0</v>
      </c>
      <c r="F734" s="48">
        <f>'PNC, Exon. &amp; no Exon.'!L657</f>
        <v>0</v>
      </c>
      <c r="G734" s="48">
        <f>'PNC, Exon. &amp; no Exon.'!O657</f>
        <v>0</v>
      </c>
      <c r="H734" s="48">
        <f>'PNC, Exon. &amp; no Exon.'!R657</f>
        <v>0</v>
      </c>
      <c r="I734" s="48">
        <f>'PNC, Exon. &amp; no Exon.'!U657</f>
        <v>0</v>
      </c>
      <c r="J734" s="48">
        <f>'PNC, Exon. &amp; no Exon.'!X657</f>
        <v>0</v>
      </c>
      <c r="K734" s="48">
        <f>'PNC, Exon. &amp; no Exon.'!AA657</f>
        <v>0</v>
      </c>
      <c r="L734" s="48">
        <f>'PNC, Exon. &amp; no Exon.'!AD657</f>
        <v>0</v>
      </c>
      <c r="M734" s="48">
        <f>'PNC, Exon. &amp; no Exon.'!AG657</f>
        <v>0</v>
      </c>
      <c r="N734" s="48">
        <f>'PNC, Exon. &amp; no Exon.'!AJ657</f>
        <v>0</v>
      </c>
      <c r="O734" s="60" t="e">
        <f t="shared" si="43"/>
        <v>#DIV/0!</v>
      </c>
    </row>
    <row r="735" spans="1:15" ht="15.95" hidden="1" customHeight="1" x14ac:dyDescent="0.2">
      <c r="A735" s="47">
        <v>5</v>
      </c>
      <c r="B735" s="52" t="s">
        <v>92</v>
      </c>
      <c r="C735" s="87">
        <f t="shared" si="42"/>
        <v>0</v>
      </c>
      <c r="D735" s="48">
        <f>'PNC, Exon. &amp; no Exon.'!F658</f>
        <v>0</v>
      </c>
      <c r="E735" s="48">
        <f>'PNC, Exon. &amp; no Exon.'!I658</f>
        <v>0</v>
      </c>
      <c r="F735" s="48">
        <f>'PNC, Exon. &amp; no Exon.'!L658</f>
        <v>0</v>
      </c>
      <c r="G735" s="48">
        <f>'PNC, Exon. &amp; no Exon.'!O658</f>
        <v>0</v>
      </c>
      <c r="H735" s="48">
        <f>'PNC, Exon. &amp; no Exon.'!R658</f>
        <v>0</v>
      </c>
      <c r="I735" s="48">
        <f>'PNC, Exon. &amp; no Exon.'!U658</f>
        <v>0</v>
      </c>
      <c r="J735" s="48">
        <f>'PNC, Exon. &amp; no Exon.'!X658</f>
        <v>0</v>
      </c>
      <c r="K735" s="48">
        <f>'PNC, Exon. &amp; no Exon.'!AA658</f>
        <v>0</v>
      </c>
      <c r="L735" s="48">
        <f>'PNC, Exon. &amp; no Exon.'!AD658</f>
        <v>0</v>
      </c>
      <c r="M735" s="48">
        <f>'PNC, Exon. &amp; no Exon.'!AG658</f>
        <v>0</v>
      </c>
      <c r="N735" s="48">
        <f>'PNC, Exon. &amp; no Exon.'!AJ658</f>
        <v>0</v>
      </c>
      <c r="O735" s="60" t="e">
        <f t="shared" si="43"/>
        <v>#DIV/0!</v>
      </c>
    </row>
    <row r="736" spans="1:15" ht="15.95" hidden="1" customHeight="1" x14ac:dyDescent="0.2">
      <c r="A736" s="47">
        <v>6</v>
      </c>
      <c r="B736" s="52" t="s">
        <v>89</v>
      </c>
      <c r="C736" s="87">
        <f t="shared" si="42"/>
        <v>0</v>
      </c>
      <c r="D736" s="48">
        <f>'PNC, Exon. &amp; no Exon.'!F659</f>
        <v>0</v>
      </c>
      <c r="E736" s="48">
        <f>'PNC, Exon. &amp; no Exon.'!I659</f>
        <v>0</v>
      </c>
      <c r="F736" s="48">
        <f>'PNC, Exon. &amp; no Exon.'!L659</f>
        <v>0</v>
      </c>
      <c r="G736" s="48">
        <f>'PNC, Exon. &amp; no Exon.'!O659</f>
        <v>0</v>
      </c>
      <c r="H736" s="48">
        <f>'PNC, Exon. &amp; no Exon.'!R659</f>
        <v>0</v>
      </c>
      <c r="I736" s="48">
        <f>'PNC, Exon. &amp; no Exon.'!U659</f>
        <v>0</v>
      </c>
      <c r="J736" s="48">
        <f>'PNC, Exon. &amp; no Exon.'!X659</f>
        <v>0</v>
      </c>
      <c r="K736" s="48">
        <f>'PNC, Exon. &amp; no Exon.'!AA659</f>
        <v>0</v>
      </c>
      <c r="L736" s="48">
        <f>'PNC, Exon. &amp; no Exon.'!AD659</f>
        <v>0</v>
      </c>
      <c r="M736" s="48">
        <f>'PNC, Exon. &amp; no Exon.'!AG659</f>
        <v>0</v>
      </c>
      <c r="N736" s="48">
        <f>'PNC, Exon. &amp; no Exon.'!AJ659</f>
        <v>0</v>
      </c>
      <c r="O736" s="60" t="e">
        <f t="shared" si="43"/>
        <v>#DIV/0!</v>
      </c>
    </row>
    <row r="737" spans="1:15" ht="15.95" hidden="1" customHeight="1" x14ac:dyDescent="0.2">
      <c r="A737" s="47">
        <v>7</v>
      </c>
      <c r="B737" s="52" t="s">
        <v>94</v>
      </c>
      <c r="C737" s="87">
        <f t="shared" si="42"/>
        <v>0</v>
      </c>
      <c r="D737" s="48">
        <f>'PNC, Exon. &amp; no Exon.'!F660</f>
        <v>0</v>
      </c>
      <c r="E737" s="48">
        <f>'PNC, Exon. &amp; no Exon.'!I660</f>
        <v>0</v>
      </c>
      <c r="F737" s="48">
        <f>'PNC, Exon. &amp; no Exon.'!L660</f>
        <v>0</v>
      </c>
      <c r="G737" s="48">
        <f>'PNC, Exon. &amp; no Exon.'!O660</f>
        <v>0</v>
      </c>
      <c r="H737" s="48">
        <f>'PNC, Exon. &amp; no Exon.'!R660</f>
        <v>0</v>
      </c>
      <c r="I737" s="48">
        <f>'PNC, Exon. &amp; no Exon.'!U660</f>
        <v>0</v>
      </c>
      <c r="J737" s="48">
        <f>'PNC, Exon. &amp; no Exon.'!X660</f>
        <v>0</v>
      </c>
      <c r="K737" s="48">
        <f>'PNC, Exon. &amp; no Exon.'!AA660</f>
        <v>0</v>
      </c>
      <c r="L737" s="48">
        <f>'PNC, Exon. &amp; no Exon.'!AD660</f>
        <v>0</v>
      </c>
      <c r="M737" s="48">
        <f>'PNC, Exon. &amp; no Exon.'!AG660</f>
        <v>0</v>
      </c>
      <c r="N737" s="48">
        <f>'PNC, Exon. &amp; no Exon.'!AJ660</f>
        <v>0</v>
      </c>
      <c r="O737" s="60" t="e">
        <f t="shared" si="43"/>
        <v>#DIV/0!</v>
      </c>
    </row>
    <row r="738" spans="1:15" ht="15.95" hidden="1" customHeight="1" x14ac:dyDescent="0.2">
      <c r="A738" s="47">
        <v>8</v>
      </c>
      <c r="B738" s="52" t="s">
        <v>90</v>
      </c>
      <c r="C738" s="87">
        <f t="shared" si="42"/>
        <v>0</v>
      </c>
      <c r="D738" s="48">
        <f>'PNC, Exon. &amp; no Exon.'!F661</f>
        <v>0</v>
      </c>
      <c r="E738" s="48">
        <f>'PNC, Exon. &amp; no Exon.'!I661</f>
        <v>0</v>
      </c>
      <c r="F738" s="48">
        <f>'PNC, Exon. &amp; no Exon.'!L661</f>
        <v>0</v>
      </c>
      <c r="G738" s="48">
        <f>'PNC, Exon. &amp; no Exon.'!O661</f>
        <v>0</v>
      </c>
      <c r="H738" s="48">
        <f>'PNC, Exon. &amp; no Exon.'!R661</f>
        <v>0</v>
      </c>
      <c r="I738" s="48">
        <f>'PNC, Exon. &amp; no Exon.'!U661</f>
        <v>0</v>
      </c>
      <c r="J738" s="48">
        <f>'PNC, Exon. &amp; no Exon.'!X661</f>
        <v>0</v>
      </c>
      <c r="K738" s="48">
        <f>'PNC, Exon. &amp; no Exon.'!AA661</f>
        <v>0</v>
      </c>
      <c r="L738" s="48">
        <f>'PNC, Exon. &amp; no Exon.'!AD661</f>
        <v>0</v>
      </c>
      <c r="M738" s="48">
        <f>'PNC, Exon. &amp; no Exon.'!AG661</f>
        <v>0</v>
      </c>
      <c r="N738" s="48">
        <f>'PNC, Exon. &amp; no Exon.'!AJ661</f>
        <v>0</v>
      </c>
      <c r="O738" s="60" t="e">
        <f t="shared" si="43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2"/>
        <v>0</v>
      </c>
      <c r="D739" s="48">
        <f>'PNC, Exon. &amp; no Exon.'!F662</f>
        <v>0</v>
      </c>
      <c r="E739" s="48">
        <f>'PNC, Exon. &amp; no Exon.'!I662</f>
        <v>0</v>
      </c>
      <c r="F739" s="48">
        <f>'PNC, Exon. &amp; no Exon.'!L662</f>
        <v>0</v>
      </c>
      <c r="G739" s="48">
        <f>'PNC, Exon. &amp; no Exon.'!O662</f>
        <v>0</v>
      </c>
      <c r="H739" s="48">
        <f>'PNC, Exon. &amp; no Exon.'!R662</f>
        <v>0</v>
      </c>
      <c r="I739" s="48">
        <f>'PNC, Exon. &amp; no Exon.'!U662</f>
        <v>0</v>
      </c>
      <c r="J739" s="48">
        <f>'PNC, Exon. &amp; no Exon.'!X662</f>
        <v>0</v>
      </c>
      <c r="K739" s="48">
        <f>'PNC, Exon. &amp; no Exon.'!AA662</f>
        <v>0</v>
      </c>
      <c r="L739" s="48">
        <f>'PNC, Exon. &amp; no Exon.'!AD662</f>
        <v>0</v>
      </c>
      <c r="M739" s="48">
        <f>'PNC, Exon. &amp; no Exon.'!AG662</f>
        <v>0</v>
      </c>
      <c r="N739" s="48">
        <f>'PNC, Exon. &amp; no Exon.'!AJ662</f>
        <v>0</v>
      </c>
      <c r="O739" s="60" t="e">
        <f t="shared" si="43"/>
        <v>#DIV/0!</v>
      </c>
    </row>
    <row r="740" spans="1:15" ht="15.95" hidden="1" customHeight="1" x14ac:dyDescent="0.2">
      <c r="A740" s="47">
        <v>10</v>
      </c>
      <c r="B740" s="52" t="s">
        <v>96</v>
      </c>
      <c r="C740" s="87">
        <f t="shared" si="42"/>
        <v>0</v>
      </c>
      <c r="D740" s="48">
        <f>'PNC, Exon. &amp; no Exon.'!F663</f>
        <v>0</v>
      </c>
      <c r="E740" s="48">
        <f>'PNC, Exon. &amp; no Exon.'!I663</f>
        <v>0</v>
      </c>
      <c r="F740" s="48">
        <f>'PNC, Exon. &amp; no Exon.'!L663</f>
        <v>0</v>
      </c>
      <c r="G740" s="48">
        <f>'PNC, Exon. &amp; no Exon.'!O663</f>
        <v>0</v>
      </c>
      <c r="H740" s="48">
        <f>'PNC, Exon. &amp; no Exon.'!R663</f>
        <v>0</v>
      </c>
      <c r="I740" s="48">
        <f>'PNC, Exon. &amp; no Exon.'!U663</f>
        <v>0</v>
      </c>
      <c r="J740" s="48">
        <f>'PNC, Exon. &amp; no Exon.'!X663</f>
        <v>0</v>
      </c>
      <c r="K740" s="48">
        <f>'PNC, Exon. &amp; no Exon.'!AA663</f>
        <v>0</v>
      </c>
      <c r="L740" s="48">
        <f>'PNC, Exon. &amp; no Exon.'!AD663</f>
        <v>0</v>
      </c>
      <c r="M740" s="48">
        <f>'PNC, Exon. &amp; no Exon.'!AG663</f>
        <v>0</v>
      </c>
      <c r="N740" s="48">
        <f>'PNC, Exon. &amp; no Exon.'!AJ663</f>
        <v>0</v>
      </c>
      <c r="O740" s="60" t="e">
        <f t="shared" si="43"/>
        <v>#DIV/0!</v>
      </c>
    </row>
    <row r="741" spans="1:15" ht="15.95" hidden="1" customHeight="1" x14ac:dyDescent="0.2">
      <c r="A741" s="47">
        <v>11</v>
      </c>
      <c r="B741" s="52" t="s">
        <v>99</v>
      </c>
      <c r="C741" s="87">
        <f t="shared" si="42"/>
        <v>0</v>
      </c>
      <c r="D741" s="48">
        <f>'PNC, Exon. &amp; no Exon.'!F664</f>
        <v>0</v>
      </c>
      <c r="E741" s="48">
        <f>'PNC, Exon. &amp; no Exon.'!I664</f>
        <v>0</v>
      </c>
      <c r="F741" s="48">
        <f>'PNC, Exon. &amp; no Exon.'!L664</f>
        <v>0</v>
      </c>
      <c r="G741" s="48">
        <f>'PNC, Exon. &amp; no Exon.'!O664</f>
        <v>0</v>
      </c>
      <c r="H741" s="48">
        <f>'PNC, Exon. &amp; no Exon.'!R664</f>
        <v>0</v>
      </c>
      <c r="I741" s="48">
        <f>'PNC, Exon. &amp; no Exon.'!U664</f>
        <v>0</v>
      </c>
      <c r="J741" s="48">
        <f>'PNC, Exon. &amp; no Exon.'!X664</f>
        <v>0</v>
      </c>
      <c r="K741" s="48">
        <f>'PNC, Exon. &amp; no Exon.'!AA664</f>
        <v>0</v>
      </c>
      <c r="L741" s="48">
        <f>'PNC, Exon. &amp; no Exon.'!AD664</f>
        <v>0</v>
      </c>
      <c r="M741" s="48">
        <f>'PNC, Exon. &amp; no Exon.'!AG664</f>
        <v>0</v>
      </c>
      <c r="N741" s="48">
        <f>'PNC, Exon. &amp; no Exon.'!AJ664</f>
        <v>0</v>
      </c>
      <c r="O741" s="60" t="e">
        <f t="shared" si="43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2"/>
        <v>0</v>
      </c>
      <c r="D742" s="48">
        <f>'PNC, Exon. &amp; no Exon.'!F665</f>
        <v>0</v>
      </c>
      <c r="E742" s="48">
        <f>'PNC, Exon. &amp; no Exon.'!I665</f>
        <v>0</v>
      </c>
      <c r="F742" s="48">
        <f>'PNC, Exon. &amp; no Exon.'!L665</f>
        <v>0</v>
      </c>
      <c r="G742" s="48">
        <f>'PNC, Exon. &amp; no Exon.'!O665</f>
        <v>0</v>
      </c>
      <c r="H742" s="48">
        <f>'PNC, Exon. &amp; no Exon.'!R665</f>
        <v>0</v>
      </c>
      <c r="I742" s="48">
        <f>'PNC, Exon. &amp; no Exon.'!U665</f>
        <v>0</v>
      </c>
      <c r="J742" s="48">
        <f>'PNC, Exon. &amp; no Exon.'!X665</f>
        <v>0</v>
      </c>
      <c r="K742" s="48">
        <f>'PNC, Exon. &amp; no Exon.'!AA665</f>
        <v>0</v>
      </c>
      <c r="L742" s="48">
        <f>'PNC, Exon. &amp; no Exon.'!AD665</f>
        <v>0</v>
      </c>
      <c r="M742" s="48">
        <f>'PNC, Exon. &amp; no Exon.'!AG665</f>
        <v>0</v>
      </c>
      <c r="N742" s="48">
        <f>'PNC, Exon. &amp; no Exon.'!AJ665</f>
        <v>0</v>
      </c>
      <c r="O742" s="60" t="e">
        <f t="shared" si="43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2"/>
        <v>0</v>
      </c>
      <c r="D743" s="48">
        <f>'PNC, Exon. &amp; no Exon.'!F666</f>
        <v>0</v>
      </c>
      <c r="E743" s="48">
        <f>'PNC, Exon. &amp; no Exon.'!I666</f>
        <v>0</v>
      </c>
      <c r="F743" s="48">
        <f>'PNC, Exon. &amp; no Exon.'!L666</f>
        <v>0</v>
      </c>
      <c r="G743" s="48">
        <f>'PNC, Exon. &amp; no Exon.'!O666</f>
        <v>0</v>
      </c>
      <c r="H743" s="48">
        <f>'PNC, Exon. &amp; no Exon.'!R666</f>
        <v>0</v>
      </c>
      <c r="I743" s="48">
        <f>'PNC, Exon. &amp; no Exon.'!U666</f>
        <v>0</v>
      </c>
      <c r="J743" s="48">
        <f>'PNC, Exon. &amp; no Exon.'!X666</f>
        <v>0</v>
      </c>
      <c r="K743" s="48">
        <f>'PNC, Exon. &amp; no Exon.'!AA666</f>
        <v>0</v>
      </c>
      <c r="L743" s="48">
        <f>'PNC, Exon. &amp; no Exon.'!AD666</f>
        <v>0</v>
      </c>
      <c r="M743" s="48">
        <f>'PNC, Exon. &amp; no Exon.'!AG666</f>
        <v>0</v>
      </c>
      <c r="N743" s="48">
        <f>'PNC, Exon. &amp; no Exon.'!AJ666</f>
        <v>0</v>
      </c>
      <c r="O743" s="60" t="e">
        <f t="shared" si="43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2"/>
        <v>0</v>
      </c>
      <c r="D744" s="48">
        <f>'PNC, Exon. &amp; no Exon.'!F667</f>
        <v>0</v>
      </c>
      <c r="E744" s="48">
        <f>'PNC, Exon. &amp; no Exon.'!I667</f>
        <v>0</v>
      </c>
      <c r="F744" s="48">
        <f>'PNC, Exon. &amp; no Exon.'!L667</f>
        <v>0</v>
      </c>
      <c r="G744" s="48">
        <f>'PNC, Exon. &amp; no Exon.'!O667</f>
        <v>0</v>
      </c>
      <c r="H744" s="48">
        <f>'PNC, Exon. &amp; no Exon.'!R667</f>
        <v>0</v>
      </c>
      <c r="I744" s="48">
        <f>'PNC, Exon. &amp; no Exon.'!U667</f>
        <v>0</v>
      </c>
      <c r="J744" s="48">
        <f>'PNC, Exon. &amp; no Exon.'!X667</f>
        <v>0</v>
      </c>
      <c r="K744" s="48">
        <f>'PNC, Exon. &amp; no Exon.'!AA667</f>
        <v>0</v>
      </c>
      <c r="L744" s="48">
        <f>'PNC, Exon. &amp; no Exon.'!AD667</f>
        <v>0</v>
      </c>
      <c r="M744" s="48">
        <f>'PNC, Exon. &amp; no Exon.'!AG667</f>
        <v>0</v>
      </c>
      <c r="N744" s="48">
        <f>'PNC, Exon. &amp; no Exon.'!AJ667</f>
        <v>0</v>
      </c>
      <c r="O744" s="60" t="e">
        <f t="shared" si="43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2"/>
        <v>0</v>
      </c>
      <c r="D745" s="48">
        <f>'PNC, Exon. &amp; no Exon.'!F668</f>
        <v>0</v>
      </c>
      <c r="E745" s="48">
        <f>'PNC, Exon. &amp; no Exon.'!I668</f>
        <v>0</v>
      </c>
      <c r="F745" s="48">
        <f>'PNC, Exon. &amp; no Exon.'!L668</f>
        <v>0</v>
      </c>
      <c r="G745" s="48">
        <f>'PNC, Exon. &amp; no Exon.'!O668</f>
        <v>0</v>
      </c>
      <c r="H745" s="48">
        <f>'PNC, Exon. &amp; no Exon.'!R668</f>
        <v>0</v>
      </c>
      <c r="I745" s="48">
        <f>'PNC, Exon. &amp; no Exon.'!U668</f>
        <v>0</v>
      </c>
      <c r="J745" s="48">
        <f>'PNC, Exon. &amp; no Exon.'!X668</f>
        <v>0</v>
      </c>
      <c r="K745" s="48">
        <f>'PNC, Exon. &amp; no Exon.'!AA668</f>
        <v>0</v>
      </c>
      <c r="L745" s="48">
        <f>'PNC, Exon. &amp; no Exon.'!AD668</f>
        <v>0</v>
      </c>
      <c r="M745" s="48">
        <f>'PNC, Exon. &amp; no Exon.'!AG668</f>
        <v>0</v>
      </c>
      <c r="N745" s="48">
        <f>'PNC, Exon. &amp; no Exon.'!AJ668</f>
        <v>0</v>
      </c>
      <c r="O745" s="60" t="e">
        <f t="shared" si="43"/>
        <v>#DIV/0!</v>
      </c>
    </row>
    <row r="746" spans="1:15" ht="15.95" hidden="1" customHeight="1" x14ac:dyDescent="0.2">
      <c r="A746" s="47">
        <v>16</v>
      </c>
      <c r="B746" s="52" t="s">
        <v>108</v>
      </c>
      <c r="C746" s="87">
        <f t="shared" si="42"/>
        <v>0</v>
      </c>
      <c r="D746" s="48">
        <f>'PNC, Exon. &amp; no Exon.'!F669</f>
        <v>0</v>
      </c>
      <c r="E746" s="48">
        <f>'PNC, Exon. &amp; no Exon.'!I669</f>
        <v>0</v>
      </c>
      <c r="F746" s="48">
        <f>'PNC, Exon. &amp; no Exon.'!L669</f>
        <v>0</v>
      </c>
      <c r="G746" s="48">
        <f>'PNC, Exon. &amp; no Exon.'!O669</f>
        <v>0</v>
      </c>
      <c r="H746" s="48">
        <f>'PNC, Exon. &amp; no Exon.'!R669</f>
        <v>0</v>
      </c>
      <c r="I746" s="48">
        <f>'PNC, Exon. &amp; no Exon.'!U669</f>
        <v>0</v>
      </c>
      <c r="J746" s="48">
        <f>'PNC, Exon. &amp; no Exon.'!X669</f>
        <v>0</v>
      </c>
      <c r="K746" s="48">
        <f>'PNC, Exon. &amp; no Exon.'!AA669</f>
        <v>0</v>
      </c>
      <c r="L746" s="48">
        <f>'PNC, Exon. &amp; no Exon.'!AD669</f>
        <v>0</v>
      </c>
      <c r="M746" s="48">
        <f>'PNC, Exon. &amp; no Exon.'!AG669</f>
        <v>0</v>
      </c>
      <c r="N746" s="48">
        <f>'PNC, Exon. &amp; no Exon.'!AJ669</f>
        <v>0</v>
      </c>
      <c r="O746" s="60" t="e">
        <f t="shared" si="43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2"/>
        <v>0</v>
      </c>
      <c r="D747" s="48">
        <f>'PNC, Exon. &amp; no Exon.'!F670</f>
        <v>0</v>
      </c>
      <c r="E747" s="48">
        <f>'PNC, Exon. &amp; no Exon.'!I670</f>
        <v>0</v>
      </c>
      <c r="F747" s="48">
        <f>'PNC, Exon. &amp; no Exon.'!L670</f>
        <v>0</v>
      </c>
      <c r="G747" s="48">
        <f>'PNC, Exon. &amp; no Exon.'!O670</f>
        <v>0</v>
      </c>
      <c r="H747" s="48">
        <f>'PNC, Exon. &amp; no Exon.'!R670</f>
        <v>0</v>
      </c>
      <c r="I747" s="48">
        <f>'PNC, Exon. &amp; no Exon.'!U670</f>
        <v>0</v>
      </c>
      <c r="J747" s="48">
        <f>'PNC, Exon. &amp; no Exon.'!X670</f>
        <v>0</v>
      </c>
      <c r="K747" s="48">
        <f>'PNC, Exon. &amp; no Exon.'!AA670</f>
        <v>0</v>
      </c>
      <c r="L747" s="48">
        <f>'PNC, Exon. &amp; no Exon.'!AD670</f>
        <v>0</v>
      </c>
      <c r="M747" s="48">
        <f>'PNC, Exon. &amp; no Exon.'!AG670</f>
        <v>0</v>
      </c>
      <c r="N747" s="48">
        <f>'PNC, Exon. &amp; no Exon.'!AJ670</f>
        <v>0</v>
      </c>
      <c r="O747" s="60" t="e">
        <f t="shared" si="43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2"/>
        <v>0</v>
      </c>
      <c r="D748" s="48">
        <f>'PNC, Exon. &amp; no Exon.'!F671</f>
        <v>0</v>
      </c>
      <c r="E748" s="48">
        <f>'PNC, Exon. &amp; no Exon.'!I671</f>
        <v>0</v>
      </c>
      <c r="F748" s="48">
        <f>'PNC, Exon. &amp; no Exon.'!L671</f>
        <v>0</v>
      </c>
      <c r="G748" s="48">
        <f>'PNC, Exon. &amp; no Exon.'!O671</f>
        <v>0</v>
      </c>
      <c r="H748" s="48">
        <f>'PNC, Exon. &amp; no Exon.'!R671</f>
        <v>0</v>
      </c>
      <c r="I748" s="48">
        <f>'PNC, Exon. &amp; no Exon.'!U671</f>
        <v>0</v>
      </c>
      <c r="J748" s="48">
        <f>'PNC, Exon. &amp; no Exon.'!X671</f>
        <v>0</v>
      </c>
      <c r="K748" s="48">
        <f>'PNC, Exon. &amp; no Exon.'!AA671</f>
        <v>0</v>
      </c>
      <c r="L748" s="48">
        <f>'PNC, Exon. &amp; no Exon.'!AD671</f>
        <v>0</v>
      </c>
      <c r="M748" s="48">
        <f>'PNC, Exon. &amp; no Exon.'!AG671</f>
        <v>0</v>
      </c>
      <c r="N748" s="48">
        <f>'PNC, Exon. &amp; no Exon.'!AJ671</f>
        <v>0</v>
      </c>
      <c r="O748" s="60" t="e">
        <f t="shared" si="43"/>
        <v>#DIV/0!</v>
      </c>
    </row>
    <row r="749" spans="1:15" ht="15.95" hidden="1" customHeight="1" x14ac:dyDescent="0.2">
      <c r="A749" s="47">
        <v>19</v>
      </c>
      <c r="B749" s="52" t="s">
        <v>101</v>
      </c>
      <c r="C749" s="87">
        <f>SUM(D749:N749)</f>
        <v>0</v>
      </c>
      <c r="D749" s="48">
        <f>'PNC, Exon. &amp; no Exon.'!F672</f>
        <v>0</v>
      </c>
      <c r="E749" s="48">
        <f>'PNC, Exon. &amp; no Exon.'!I672</f>
        <v>0</v>
      </c>
      <c r="F749" s="48">
        <f>'PNC, Exon. &amp; no Exon.'!L672</f>
        <v>0</v>
      </c>
      <c r="G749" s="48">
        <f>'PNC, Exon. &amp; no Exon.'!O672</f>
        <v>0</v>
      </c>
      <c r="H749" s="48">
        <f>'PNC, Exon. &amp; no Exon.'!R672</f>
        <v>0</v>
      </c>
      <c r="I749" s="48">
        <f>'PNC, Exon. &amp; no Exon.'!U672</f>
        <v>0</v>
      </c>
      <c r="J749" s="48">
        <f>'PNC, Exon. &amp; no Exon.'!X672</f>
        <v>0</v>
      </c>
      <c r="K749" s="48">
        <f>'PNC, Exon. &amp; no Exon.'!AA672</f>
        <v>0</v>
      </c>
      <c r="L749" s="48">
        <f>'PNC, Exon. &amp; no Exon.'!AD672</f>
        <v>0</v>
      </c>
      <c r="M749" s="48">
        <f>'PNC, Exon. &amp; no Exon.'!AG672</f>
        <v>0</v>
      </c>
      <c r="N749" s="48">
        <f>'PNC, Exon. &amp; no Exon.'!AJ672</f>
        <v>0</v>
      </c>
      <c r="O749" s="60" t="e">
        <f t="shared" si="43"/>
        <v>#DIV/0!</v>
      </c>
    </row>
    <row r="750" spans="1:15" ht="15.95" hidden="1" customHeight="1" x14ac:dyDescent="0.2">
      <c r="A750" s="47">
        <v>20</v>
      </c>
      <c r="B750" s="52" t="s">
        <v>93</v>
      </c>
      <c r="C750" s="87">
        <f t="shared" si="42"/>
        <v>0</v>
      </c>
      <c r="D750" s="48">
        <f>'PNC, Exon. &amp; no Exon.'!F673</f>
        <v>0</v>
      </c>
      <c r="E750" s="48">
        <f>'PNC, Exon. &amp; no Exon.'!I673</f>
        <v>0</v>
      </c>
      <c r="F750" s="48">
        <f>'PNC, Exon. &amp; no Exon.'!L673</f>
        <v>0</v>
      </c>
      <c r="G750" s="48">
        <f>'PNC, Exon. &amp; no Exon.'!O673</f>
        <v>0</v>
      </c>
      <c r="H750" s="48">
        <f>'PNC, Exon. &amp; no Exon.'!R673</f>
        <v>0</v>
      </c>
      <c r="I750" s="48">
        <f>'PNC, Exon. &amp; no Exon.'!U673</f>
        <v>0</v>
      </c>
      <c r="J750" s="48">
        <f>'PNC, Exon. &amp; no Exon.'!X673</f>
        <v>0</v>
      </c>
      <c r="K750" s="48">
        <f>'PNC, Exon. &amp; no Exon.'!AA673</f>
        <v>0</v>
      </c>
      <c r="L750" s="48">
        <f>'PNC, Exon. &amp; no Exon.'!AD673</f>
        <v>0</v>
      </c>
      <c r="M750" s="48">
        <f>'PNC, Exon. &amp; no Exon.'!AG673</f>
        <v>0</v>
      </c>
      <c r="N750" s="48">
        <f>'PNC, Exon. &amp; no Exon.'!AJ673</f>
        <v>0</v>
      </c>
      <c r="O750" s="60" t="e">
        <f t="shared" si="43"/>
        <v>#DIV/0!</v>
      </c>
    </row>
    <row r="751" spans="1:15" ht="15.95" hidden="1" customHeight="1" x14ac:dyDescent="0.2">
      <c r="A751" s="47">
        <v>21</v>
      </c>
      <c r="B751" s="52" t="s">
        <v>102</v>
      </c>
      <c r="C751" s="87">
        <f t="shared" si="42"/>
        <v>0</v>
      </c>
      <c r="D751" s="48">
        <f>'PNC, Exon. &amp; no Exon.'!F674</f>
        <v>0</v>
      </c>
      <c r="E751" s="48">
        <f>'PNC, Exon. &amp; no Exon.'!I674</f>
        <v>0</v>
      </c>
      <c r="F751" s="48">
        <f>'PNC, Exon. &amp; no Exon.'!L674</f>
        <v>0</v>
      </c>
      <c r="G751" s="48">
        <f>'PNC, Exon. &amp; no Exon.'!O674</f>
        <v>0</v>
      </c>
      <c r="H751" s="48">
        <f>'PNC, Exon. &amp; no Exon.'!R674</f>
        <v>0</v>
      </c>
      <c r="I751" s="48">
        <f>'PNC, Exon. &amp; no Exon.'!U674</f>
        <v>0</v>
      </c>
      <c r="J751" s="48">
        <f>'PNC, Exon. &amp; no Exon.'!X674</f>
        <v>0</v>
      </c>
      <c r="K751" s="48">
        <f>'PNC, Exon. &amp; no Exon.'!AA674</f>
        <v>0</v>
      </c>
      <c r="L751" s="48">
        <f>'PNC, Exon. &amp; no Exon.'!AD674</f>
        <v>0</v>
      </c>
      <c r="M751" s="48">
        <f>'PNC, Exon. &amp; no Exon.'!AG674</f>
        <v>0</v>
      </c>
      <c r="N751" s="48">
        <f>'PNC, Exon. &amp; no Exon.'!AJ674</f>
        <v>0</v>
      </c>
      <c r="O751" s="60" t="e">
        <f t="shared" si="43"/>
        <v>#DIV/0!</v>
      </c>
    </row>
    <row r="752" spans="1:15" ht="15.95" hidden="1" customHeight="1" x14ac:dyDescent="0.2">
      <c r="A752" s="47">
        <v>22</v>
      </c>
      <c r="B752" s="51" t="s">
        <v>116</v>
      </c>
      <c r="C752" s="87">
        <f t="shared" si="42"/>
        <v>0</v>
      </c>
      <c r="D752" s="48">
        <f>'PNC, Exon. &amp; no Exon.'!F675</f>
        <v>0</v>
      </c>
      <c r="E752" s="48">
        <f>'PNC, Exon. &amp; no Exon.'!I675</f>
        <v>0</v>
      </c>
      <c r="F752" s="48">
        <f>'PNC, Exon. &amp; no Exon.'!L675</f>
        <v>0</v>
      </c>
      <c r="G752" s="48">
        <f>'PNC, Exon. &amp; no Exon.'!O675</f>
        <v>0</v>
      </c>
      <c r="H752" s="48">
        <f>'PNC, Exon. &amp; no Exon.'!R675</f>
        <v>0</v>
      </c>
      <c r="I752" s="48">
        <f>'PNC, Exon. &amp; no Exon.'!U675</f>
        <v>0</v>
      </c>
      <c r="J752" s="48">
        <f>'PNC, Exon. &amp; no Exon.'!X675</f>
        <v>0</v>
      </c>
      <c r="K752" s="48">
        <f>'PNC, Exon. &amp; no Exon.'!AA675</f>
        <v>0</v>
      </c>
      <c r="L752" s="48">
        <f>'PNC, Exon. &amp; no Exon.'!AD675</f>
        <v>0</v>
      </c>
      <c r="M752" s="48">
        <f>'PNC, Exon. &amp; no Exon.'!AG675</f>
        <v>0</v>
      </c>
      <c r="N752" s="48">
        <f>'PNC, Exon. &amp; no Exon.'!AJ675</f>
        <v>0</v>
      </c>
      <c r="O752" s="60" t="e">
        <f t="shared" si="43"/>
        <v>#DIV/0!</v>
      </c>
    </row>
    <row r="753" spans="1:15" ht="15.95" hidden="1" customHeight="1" x14ac:dyDescent="0.2">
      <c r="A753" s="47">
        <v>23</v>
      </c>
      <c r="B753" s="52" t="s">
        <v>107</v>
      </c>
      <c r="C753" s="87">
        <f t="shared" si="42"/>
        <v>0</v>
      </c>
      <c r="D753" s="48">
        <f>'PNC, Exon. &amp; no Exon.'!F676</f>
        <v>0</v>
      </c>
      <c r="E753" s="48">
        <f>'PNC, Exon. &amp; no Exon.'!I676</f>
        <v>0</v>
      </c>
      <c r="F753" s="48">
        <f>'PNC, Exon. &amp; no Exon.'!L676</f>
        <v>0</v>
      </c>
      <c r="G753" s="48">
        <f>'PNC, Exon. &amp; no Exon.'!O676</f>
        <v>0</v>
      </c>
      <c r="H753" s="48">
        <f>'PNC, Exon. &amp; no Exon.'!R676</f>
        <v>0</v>
      </c>
      <c r="I753" s="48">
        <f>'PNC, Exon. &amp; no Exon.'!U676</f>
        <v>0</v>
      </c>
      <c r="J753" s="48">
        <f>'PNC, Exon. &amp; no Exon.'!X676</f>
        <v>0</v>
      </c>
      <c r="K753" s="48">
        <f>'PNC, Exon. &amp; no Exon.'!AA676</f>
        <v>0</v>
      </c>
      <c r="L753" s="48">
        <f>'PNC, Exon. &amp; no Exon.'!AD676</f>
        <v>0</v>
      </c>
      <c r="M753" s="48">
        <f>'PNC, Exon. &amp; no Exon.'!AG676</f>
        <v>0</v>
      </c>
      <c r="N753" s="48">
        <f>'PNC, Exon. &amp; no Exon.'!AJ676</f>
        <v>0</v>
      </c>
      <c r="O753" s="60" t="e">
        <f t="shared" si="43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2"/>
        <v>0</v>
      </c>
      <c r="D754" s="48">
        <f>'PNC, Exon. &amp; no Exon.'!F677</f>
        <v>0</v>
      </c>
      <c r="E754" s="48">
        <f>'PNC, Exon. &amp; no Exon.'!I677</f>
        <v>0</v>
      </c>
      <c r="F754" s="48">
        <f>'PNC, Exon. &amp; no Exon.'!L677</f>
        <v>0</v>
      </c>
      <c r="G754" s="48">
        <f>'PNC, Exon. &amp; no Exon.'!O677</f>
        <v>0</v>
      </c>
      <c r="H754" s="48">
        <f>'PNC, Exon. &amp; no Exon.'!R677</f>
        <v>0</v>
      </c>
      <c r="I754" s="48">
        <f>'PNC, Exon. &amp; no Exon.'!U677</f>
        <v>0</v>
      </c>
      <c r="J754" s="48">
        <f>'PNC, Exon. &amp; no Exon.'!X677</f>
        <v>0</v>
      </c>
      <c r="K754" s="48">
        <f>'PNC, Exon. &amp; no Exon.'!AA677</f>
        <v>0</v>
      </c>
      <c r="L754" s="48">
        <f>'PNC, Exon. &amp; no Exon.'!AD677</f>
        <v>0</v>
      </c>
      <c r="M754" s="48">
        <f>'PNC, Exon. &amp; no Exon.'!AG677</f>
        <v>0</v>
      </c>
      <c r="N754" s="48">
        <f>'PNC, Exon. &amp; no Exon.'!AJ677</f>
        <v>0</v>
      </c>
      <c r="O754" s="60" t="e">
        <f t="shared" si="43"/>
        <v>#DIV/0!</v>
      </c>
    </row>
    <row r="755" spans="1:15" ht="15.95" hidden="1" customHeight="1" x14ac:dyDescent="0.2">
      <c r="A755" s="47">
        <v>25</v>
      </c>
      <c r="B755" s="52" t="s">
        <v>105</v>
      </c>
      <c r="C755" s="87">
        <f t="shared" si="42"/>
        <v>0</v>
      </c>
      <c r="D755" s="48">
        <f>'PNC, Exon. &amp; no Exon.'!F678</f>
        <v>0</v>
      </c>
      <c r="E755" s="48">
        <f>'PNC, Exon. &amp; no Exon.'!I678</f>
        <v>0</v>
      </c>
      <c r="F755" s="48">
        <f>'PNC, Exon. &amp; no Exon.'!L678</f>
        <v>0</v>
      </c>
      <c r="G755" s="48">
        <f>'PNC, Exon. &amp; no Exon.'!O678</f>
        <v>0</v>
      </c>
      <c r="H755" s="48">
        <f>'PNC, Exon. &amp; no Exon.'!R678</f>
        <v>0</v>
      </c>
      <c r="I755" s="48">
        <f>'PNC, Exon. &amp; no Exon.'!U678</f>
        <v>0</v>
      </c>
      <c r="J755" s="48">
        <f>'PNC, Exon. &amp; no Exon.'!X678</f>
        <v>0</v>
      </c>
      <c r="K755" s="48">
        <f>'PNC, Exon. &amp; no Exon.'!AA678</f>
        <v>0</v>
      </c>
      <c r="L755" s="48">
        <f>'PNC, Exon. &amp; no Exon.'!AD678</f>
        <v>0</v>
      </c>
      <c r="M755" s="48">
        <f>'PNC, Exon. &amp; no Exon.'!AG678</f>
        <v>0</v>
      </c>
      <c r="N755" s="48">
        <f>'PNC, Exon. &amp; no Exon.'!AJ678</f>
        <v>0</v>
      </c>
      <c r="O755" s="60" t="e">
        <f t="shared" si="43"/>
        <v>#DIV/0!</v>
      </c>
    </row>
    <row r="756" spans="1:15" ht="15.95" hidden="1" customHeight="1" x14ac:dyDescent="0.2">
      <c r="A756" s="47">
        <v>26</v>
      </c>
      <c r="B756" s="52" t="s">
        <v>115</v>
      </c>
      <c r="C756" s="87">
        <f t="shared" si="42"/>
        <v>0</v>
      </c>
      <c r="D756" s="48">
        <f>'PNC, Exon. &amp; no Exon.'!F679</f>
        <v>0</v>
      </c>
      <c r="E756" s="48">
        <f>'PNC, Exon. &amp; no Exon.'!I679</f>
        <v>0</v>
      </c>
      <c r="F756" s="48">
        <f>'PNC, Exon. &amp; no Exon.'!L679</f>
        <v>0</v>
      </c>
      <c r="G756" s="48">
        <f>'PNC, Exon. &amp; no Exon.'!O679</f>
        <v>0</v>
      </c>
      <c r="H756" s="48">
        <f>'PNC, Exon. &amp; no Exon.'!R679</f>
        <v>0</v>
      </c>
      <c r="I756" s="48">
        <f>'PNC, Exon. &amp; no Exon.'!U679</f>
        <v>0</v>
      </c>
      <c r="J756" s="48">
        <f>'PNC, Exon. &amp; no Exon.'!X679</f>
        <v>0</v>
      </c>
      <c r="K756" s="48">
        <f>'PNC, Exon. &amp; no Exon.'!AA679</f>
        <v>0</v>
      </c>
      <c r="L756" s="48">
        <f>'PNC, Exon. &amp; no Exon.'!AD679</f>
        <v>0</v>
      </c>
      <c r="M756" s="48">
        <f>'PNC, Exon. &amp; no Exon.'!AG679</f>
        <v>0</v>
      </c>
      <c r="N756" s="48">
        <f>'PNC, Exon. &amp; no Exon.'!AJ679</f>
        <v>0</v>
      </c>
      <c r="O756" s="60" t="e">
        <f t="shared" si="43"/>
        <v>#DIV/0!</v>
      </c>
    </row>
    <row r="757" spans="1:15" ht="15.95" hidden="1" customHeight="1" x14ac:dyDescent="0.2">
      <c r="A757" s="47">
        <v>27</v>
      </c>
      <c r="B757" s="52" t="s">
        <v>117</v>
      </c>
      <c r="C757" s="87">
        <f t="shared" si="42"/>
        <v>0</v>
      </c>
      <c r="D757" s="48">
        <f>'PNC, Exon. &amp; no Exon.'!F680</f>
        <v>0</v>
      </c>
      <c r="E757" s="48">
        <f>'PNC, Exon. &amp; no Exon.'!I680</f>
        <v>0</v>
      </c>
      <c r="F757" s="48">
        <f>'PNC, Exon. &amp; no Exon.'!L680</f>
        <v>0</v>
      </c>
      <c r="G757" s="48">
        <f>'PNC, Exon. &amp; no Exon.'!O680</f>
        <v>0</v>
      </c>
      <c r="H757" s="48">
        <f>'PNC, Exon. &amp; no Exon.'!R680</f>
        <v>0</v>
      </c>
      <c r="I757" s="48">
        <f>'PNC, Exon. &amp; no Exon.'!U680</f>
        <v>0</v>
      </c>
      <c r="J757" s="48">
        <f>'PNC, Exon. &amp; no Exon.'!X680</f>
        <v>0</v>
      </c>
      <c r="K757" s="48">
        <f>'PNC, Exon. &amp; no Exon.'!AA680</f>
        <v>0</v>
      </c>
      <c r="L757" s="48">
        <f>'PNC, Exon. &amp; no Exon.'!AD680</f>
        <v>0</v>
      </c>
      <c r="M757" s="48">
        <f>'PNC, Exon. &amp; no Exon.'!AG680</f>
        <v>0</v>
      </c>
      <c r="N757" s="48">
        <f>'PNC, Exon. &amp; no Exon.'!AJ680</f>
        <v>0</v>
      </c>
      <c r="O757" s="60" t="e">
        <f t="shared" si="43"/>
        <v>#DIV/0!</v>
      </c>
    </row>
    <row r="758" spans="1:15" ht="15.95" hidden="1" customHeight="1" x14ac:dyDescent="0.2">
      <c r="A758" s="47">
        <v>28</v>
      </c>
      <c r="B758" s="52" t="s">
        <v>120</v>
      </c>
      <c r="C758" s="87">
        <f t="shared" si="42"/>
        <v>0</v>
      </c>
      <c r="D758" s="48">
        <f>'PNC, Exon. &amp; no Exon.'!F681</f>
        <v>0</v>
      </c>
      <c r="E758" s="48">
        <f>'PNC, Exon. &amp; no Exon.'!I681</f>
        <v>0</v>
      </c>
      <c r="F758" s="48">
        <f>'PNC, Exon. &amp; no Exon.'!L681</f>
        <v>0</v>
      </c>
      <c r="G758" s="48">
        <f>'PNC, Exon. &amp; no Exon.'!O681</f>
        <v>0</v>
      </c>
      <c r="H758" s="48">
        <f>'PNC, Exon. &amp; no Exon.'!R681</f>
        <v>0</v>
      </c>
      <c r="I758" s="48">
        <f>'PNC, Exon. &amp; no Exon.'!U681</f>
        <v>0</v>
      </c>
      <c r="J758" s="48">
        <f>'PNC, Exon. &amp; no Exon.'!X681</f>
        <v>0</v>
      </c>
      <c r="K758" s="48">
        <f>'PNC, Exon. &amp; no Exon.'!AA681</f>
        <v>0</v>
      </c>
      <c r="L758" s="48">
        <f>'PNC, Exon. &amp; no Exon.'!AD681</f>
        <v>0</v>
      </c>
      <c r="M758" s="48">
        <f>'PNC, Exon. &amp; no Exon.'!AG681</f>
        <v>0</v>
      </c>
      <c r="N758" s="48">
        <f>'PNC, Exon. &amp; no Exon.'!AJ681</f>
        <v>0</v>
      </c>
      <c r="O758" s="60" t="e">
        <f t="shared" si="43"/>
        <v>#DIV/0!</v>
      </c>
    </row>
    <row r="759" spans="1:15" ht="15.95" hidden="1" customHeight="1" x14ac:dyDescent="0.2">
      <c r="A759" s="47">
        <v>29</v>
      </c>
      <c r="B759" s="52" t="s">
        <v>166</v>
      </c>
      <c r="C759" s="87">
        <f t="shared" si="42"/>
        <v>0</v>
      </c>
      <c r="D759" s="48">
        <f>'PNC, Exon. &amp; no Exon.'!F682</f>
        <v>0</v>
      </c>
      <c r="E759" s="48">
        <f>'PNC, Exon. &amp; no Exon.'!I682</f>
        <v>0</v>
      </c>
      <c r="F759" s="48">
        <f>'PNC, Exon. &amp; no Exon.'!L682</f>
        <v>0</v>
      </c>
      <c r="G759" s="48">
        <f>'PNC, Exon. &amp; no Exon.'!O682</f>
        <v>0</v>
      </c>
      <c r="H759" s="48">
        <f>'PNC, Exon. &amp; no Exon.'!R682</f>
        <v>0</v>
      </c>
      <c r="I759" s="48">
        <f>'PNC, Exon. &amp; no Exon.'!U682</f>
        <v>0</v>
      </c>
      <c r="J759" s="48">
        <f>'PNC, Exon. &amp; no Exon.'!X682</f>
        <v>0</v>
      </c>
      <c r="K759" s="48">
        <f>'PNC, Exon. &amp; no Exon.'!AA682</f>
        <v>0</v>
      </c>
      <c r="L759" s="48">
        <f>'PNC, Exon. &amp; no Exon.'!AD682</f>
        <v>0</v>
      </c>
      <c r="M759" s="48">
        <f>'PNC, Exon. &amp; no Exon.'!AG682</f>
        <v>0</v>
      </c>
      <c r="N759" s="48">
        <f>'PNC, Exon. &amp; no Exon.'!AJ682</f>
        <v>0</v>
      </c>
      <c r="O759" s="60" t="e">
        <f t="shared" si="43"/>
        <v>#DIV/0!</v>
      </c>
    </row>
    <row r="760" spans="1:15" ht="15.95" hidden="1" customHeight="1" x14ac:dyDescent="0.2">
      <c r="A760" s="47">
        <v>30</v>
      </c>
      <c r="B760" s="52" t="s">
        <v>103</v>
      </c>
      <c r="C760" s="87">
        <f t="shared" si="42"/>
        <v>0</v>
      </c>
      <c r="D760" s="48">
        <f>'PNC, Exon. &amp; no Exon.'!F683</f>
        <v>0</v>
      </c>
      <c r="E760" s="48">
        <f>'PNC, Exon. &amp; no Exon.'!I683</f>
        <v>0</v>
      </c>
      <c r="F760" s="48">
        <f>'PNC, Exon. &amp; no Exon.'!L683</f>
        <v>0</v>
      </c>
      <c r="G760" s="48">
        <f>'PNC, Exon. &amp; no Exon.'!O683</f>
        <v>0</v>
      </c>
      <c r="H760" s="48">
        <f>'PNC, Exon. &amp; no Exon.'!R683</f>
        <v>0</v>
      </c>
      <c r="I760" s="48">
        <f>'PNC, Exon. &amp; no Exon.'!U683</f>
        <v>0</v>
      </c>
      <c r="J760" s="48">
        <f>'PNC, Exon. &amp; no Exon.'!X683</f>
        <v>0</v>
      </c>
      <c r="K760" s="48">
        <f>'PNC, Exon. &amp; no Exon.'!AA683</f>
        <v>0</v>
      </c>
      <c r="L760" s="48">
        <f>'PNC, Exon. &amp; no Exon.'!AD683</f>
        <v>0</v>
      </c>
      <c r="M760" s="48">
        <f>'PNC, Exon. &amp; no Exon.'!AG683</f>
        <v>0</v>
      </c>
      <c r="N760" s="48">
        <f>'PNC, Exon. &amp; no Exon.'!AJ683</f>
        <v>0</v>
      </c>
      <c r="O760" s="60" t="e">
        <f t="shared" si="43"/>
        <v>#DIV/0!</v>
      </c>
    </row>
    <row r="761" spans="1:15" ht="15.95" hidden="1" customHeight="1" x14ac:dyDescent="0.2">
      <c r="A761" s="47">
        <v>31</v>
      </c>
      <c r="B761" s="51" t="s">
        <v>110</v>
      </c>
      <c r="C761" s="87">
        <f t="shared" si="42"/>
        <v>0</v>
      </c>
      <c r="D761" s="48">
        <f>'PNC, Exon. &amp; no Exon.'!F684</f>
        <v>0</v>
      </c>
      <c r="E761" s="48">
        <f>'PNC, Exon. &amp; no Exon.'!I684</f>
        <v>0</v>
      </c>
      <c r="F761" s="48">
        <f>'PNC, Exon. &amp; no Exon.'!L684</f>
        <v>0</v>
      </c>
      <c r="G761" s="48">
        <f>'PNC, Exon. &amp; no Exon.'!O684</f>
        <v>0</v>
      </c>
      <c r="H761" s="48">
        <f>'PNC, Exon. &amp; no Exon.'!R684</f>
        <v>0</v>
      </c>
      <c r="I761" s="48">
        <f>'PNC, Exon. &amp; no Exon.'!U684</f>
        <v>0</v>
      </c>
      <c r="J761" s="48">
        <f>'PNC, Exon. &amp; no Exon.'!X684</f>
        <v>0</v>
      </c>
      <c r="K761" s="48">
        <f>'PNC, Exon. &amp; no Exon.'!AA684</f>
        <v>0</v>
      </c>
      <c r="L761" s="48">
        <f>'PNC, Exon. &amp; no Exon.'!AD684</f>
        <v>0</v>
      </c>
      <c r="M761" s="48">
        <f>'PNC, Exon. &amp; no Exon.'!AG684</f>
        <v>0</v>
      </c>
      <c r="N761" s="48">
        <f>'PNC, Exon. &amp; no Exon.'!AJ684</f>
        <v>0</v>
      </c>
      <c r="O761" s="60" t="e">
        <f t="shared" si="43"/>
        <v>#DIV/0!</v>
      </c>
    </row>
    <row r="762" spans="1:15" ht="15.95" hidden="1" customHeight="1" x14ac:dyDescent="0.2">
      <c r="A762" s="47">
        <v>32</v>
      </c>
      <c r="B762" s="52" t="s">
        <v>118</v>
      </c>
      <c r="C762" s="87">
        <f t="shared" ref="C762:C768" si="44">SUM(D762:N762)</f>
        <v>0</v>
      </c>
      <c r="D762" s="48">
        <f>'PNC, Exon. &amp; no Exon.'!F685</f>
        <v>0</v>
      </c>
      <c r="E762" s="48">
        <f>'PNC, Exon. &amp; no Exon.'!I685</f>
        <v>0</v>
      </c>
      <c r="F762" s="48">
        <f>'PNC, Exon. &amp; no Exon.'!L685</f>
        <v>0</v>
      </c>
      <c r="G762" s="48">
        <f>'PNC, Exon. &amp; no Exon.'!O685</f>
        <v>0</v>
      </c>
      <c r="H762" s="48">
        <f>'PNC, Exon. &amp; no Exon.'!R685</f>
        <v>0</v>
      </c>
      <c r="I762" s="48">
        <f>'PNC, Exon. &amp; no Exon.'!U685</f>
        <v>0</v>
      </c>
      <c r="J762" s="48">
        <f>'PNC, Exon. &amp; no Exon.'!X685</f>
        <v>0</v>
      </c>
      <c r="K762" s="48">
        <f>'PNC, Exon. &amp; no Exon.'!AA685</f>
        <v>0</v>
      </c>
      <c r="L762" s="48">
        <f>'PNC, Exon. &amp; no Exon.'!AD685</f>
        <v>0</v>
      </c>
      <c r="M762" s="48">
        <f>'PNC, Exon. &amp; no Exon.'!AG685</f>
        <v>0</v>
      </c>
      <c r="N762" s="48">
        <f>'PNC, Exon. &amp; no Exon.'!AJ685</f>
        <v>0</v>
      </c>
      <c r="O762" s="60" t="e">
        <f t="shared" si="43"/>
        <v>#DIV/0!</v>
      </c>
    </row>
    <row r="763" spans="1:15" ht="15.95" hidden="1" customHeight="1" x14ac:dyDescent="0.2">
      <c r="A763" s="47">
        <v>33</v>
      </c>
      <c r="B763" s="52" t="s">
        <v>119</v>
      </c>
      <c r="C763" s="87">
        <f t="shared" si="44"/>
        <v>0</v>
      </c>
      <c r="D763" s="48">
        <f>'PNC, Exon. &amp; no Exon.'!F686</f>
        <v>0</v>
      </c>
      <c r="E763" s="48">
        <f>'PNC, Exon. &amp; no Exon.'!I686</f>
        <v>0</v>
      </c>
      <c r="F763" s="48">
        <f>'PNC, Exon. &amp; no Exon.'!L686</f>
        <v>0</v>
      </c>
      <c r="G763" s="48">
        <f>'PNC, Exon. &amp; no Exon.'!O686</f>
        <v>0</v>
      </c>
      <c r="H763" s="48">
        <f>'PNC, Exon. &amp; no Exon.'!R686</f>
        <v>0</v>
      </c>
      <c r="I763" s="48">
        <f>'PNC, Exon. &amp; no Exon.'!U686</f>
        <v>0</v>
      </c>
      <c r="J763" s="48">
        <f>'PNC, Exon. &amp; no Exon.'!X686</f>
        <v>0</v>
      </c>
      <c r="K763" s="48">
        <f>'PNC, Exon. &amp; no Exon.'!AA686</f>
        <v>0</v>
      </c>
      <c r="L763" s="48">
        <f>'PNC, Exon. &amp; no Exon.'!AD686</f>
        <v>0</v>
      </c>
      <c r="M763" s="48">
        <f>'PNC, Exon. &amp; no Exon.'!AG686</f>
        <v>0</v>
      </c>
      <c r="N763" s="48">
        <f>'PNC, Exon. &amp; no Exon.'!AJ686</f>
        <v>0</v>
      </c>
      <c r="O763" s="60" t="e">
        <f t="shared" si="43"/>
        <v>#DIV/0!</v>
      </c>
    </row>
    <row r="764" spans="1:15" ht="15.95" hidden="1" customHeight="1" x14ac:dyDescent="0.2">
      <c r="A764" s="47">
        <v>34</v>
      </c>
      <c r="B764" s="52" t="s">
        <v>121</v>
      </c>
      <c r="C764" s="87">
        <f t="shared" si="44"/>
        <v>0</v>
      </c>
      <c r="D764" s="48">
        <f>'PNC, Exon. &amp; no Exon.'!F687</f>
        <v>0</v>
      </c>
      <c r="E764" s="48">
        <f>'PNC, Exon. &amp; no Exon.'!I687</f>
        <v>0</v>
      </c>
      <c r="F764" s="48">
        <f>'PNC, Exon. &amp; no Exon.'!L687</f>
        <v>0</v>
      </c>
      <c r="G764" s="48">
        <f>'PNC, Exon. &amp; no Exon.'!O687</f>
        <v>0</v>
      </c>
      <c r="H764" s="48">
        <f>'PNC, Exon. &amp; no Exon.'!R687</f>
        <v>0</v>
      </c>
      <c r="I764" s="48">
        <f>'PNC, Exon. &amp; no Exon.'!U687</f>
        <v>0</v>
      </c>
      <c r="J764" s="48">
        <f>'PNC, Exon. &amp; no Exon.'!X687</f>
        <v>0</v>
      </c>
      <c r="K764" s="48">
        <f>'PNC, Exon. &amp; no Exon.'!AA687</f>
        <v>0</v>
      </c>
      <c r="L764" s="48">
        <f>'PNC, Exon. &amp; no Exon.'!AD687</f>
        <v>0</v>
      </c>
      <c r="M764" s="48">
        <f>'PNC, Exon. &amp; no Exon.'!AG687</f>
        <v>0</v>
      </c>
      <c r="N764" s="48">
        <f>'PNC, Exon. &amp; no Exon.'!AJ687</f>
        <v>0</v>
      </c>
      <c r="O764" s="60" t="e">
        <f t="shared" si="43"/>
        <v>#DIV/0!</v>
      </c>
    </row>
    <row r="765" spans="1:15" ht="15.95" hidden="1" customHeight="1" x14ac:dyDescent="0.2">
      <c r="A765" s="47">
        <v>35</v>
      </c>
      <c r="B765" s="52" t="s">
        <v>88</v>
      </c>
      <c r="C765" s="87">
        <f t="shared" si="44"/>
        <v>0</v>
      </c>
      <c r="D765" s="48">
        <f>'PNC, Exon. &amp; no Exon.'!F688</f>
        <v>0</v>
      </c>
      <c r="E765" s="48">
        <f>'PNC, Exon. &amp; no Exon.'!I688</f>
        <v>0</v>
      </c>
      <c r="F765" s="48">
        <f>'PNC, Exon. &amp; no Exon.'!L688</f>
        <v>0</v>
      </c>
      <c r="G765" s="48">
        <f>'PNC, Exon. &amp; no Exon.'!O688</f>
        <v>0</v>
      </c>
      <c r="H765" s="48">
        <f>'PNC, Exon. &amp; no Exon.'!R688</f>
        <v>0</v>
      </c>
      <c r="I765" s="48">
        <f>'PNC, Exon. &amp; no Exon.'!U688</f>
        <v>0</v>
      </c>
      <c r="J765" s="48">
        <f>'PNC, Exon. &amp; no Exon.'!X688</f>
        <v>0</v>
      </c>
      <c r="K765" s="48">
        <f>'PNC, Exon. &amp; no Exon.'!AA688</f>
        <v>0</v>
      </c>
      <c r="L765" s="48">
        <f>'PNC, Exon. &amp; no Exon.'!AD688</f>
        <v>0</v>
      </c>
      <c r="M765" s="48">
        <f>'PNC, Exon. &amp; no Exon.'!AG688</f>
        <v>0</v>
      </c>
      <c r="N765" s="48">
        <f>'PNC, Exon. &amp; no Exon.'!AJ688</f>
        <v>0</v>
      </c>
      <c r="O765" s="60" t="e">
        <f t="shared" si="43"/>
        <v>#DIV/0!</v>
      </c>
    </row>
    <row r="766" spans="1:15" ht="15.95" hidden="1" customHeight="1" x14ac:dyDescent="0.2">
      <c r="A766" s="47">
        <v>36</v>
      </c>
      <c r="B766" s="52" t="s">
        <v>106</v>
      </c>
      <c r="C766" s="87">
        <f t="shared" si="44"/>
        <v>0</v>
      </c>
      <c r="D766" s="48">
        <f>'PNC, Exon. &amp; no Exon.'!F689</f>
        <v>0</v>
      </c>
      <c r="E766" s="48">
        <f>'PNC, Exon. &amp; no Exon.'!I689</f>
        <v>0</v>
      </c>
      <c r="F766" s="48">
        <f>'PNC, Exon. &amp; no Exon.'!L689</f>
        <v>0</v>
      </c>
      <c r="G766" s="48">
        <f>'PNC, Exon. &amp; no Exon.'!O689</f>
        <v>0</v>
      </c>
      <c r="H766" s="48">
        <f>'PNC, Exon. &amp; no Exon.'!R689</f>
        <v>0</v>
      </c>
      <c r="I766" s="48">
        <f>'PNC, Exon. &amp; no Exon.'!U689</f>
        <v>0</v>
      </c>
      <c r="J766" s="48">
        <f>'PNC, Exon. &amp; no Exon.'!X689</f>
        <v>0</v>
      </c>
      <c r="K766" s="48">
        <f>'PNC, Exon. &amp; no Exon.'!AA689</f>
        <v>0</v>
      </c>
      <c r="L766" s="48">
        <f>'PNC, Exon. &amp; no Exon.'!AD689</f>
        <v>0</v>
      </c>
      <c r="M766" s="48">
        <f>'PNC, Exon. &amp; no Exon.'!AG689</f>
        <v>0</v>
      </c>
      <c r="N766" s="48">
        <f>'PNC, Exon. &amp; no Exon.'!AJ689</f>
        <v>0</v>
      </c>
      <c r="O766" s="60" t="e">
        <f t="shared" si="43"/>
        <v>#DIV/0!</v>
      </c>
    </row>
    <row r="767" spans="1:15" ht="15.95" hidden="1" customHeight="1" x14ac:dyDescent="0.2">
      <c r="A767" s="47">
        <v>37</v>
      </c>
      <c r="B767" s="52" t="s">
        <v>104</v>
      </c>
      <c r="C767" s="87">
        <f t="shared" si="44"/>
        <v>0</v>
      </c>
      <c r="D767" s="48">
        <f>'PNC, Exon. &amp; no Exon.'!F690</f>
        <v>0</v>
      </c>
      <c r="E767" s="48">
        <f>'PNC, Exon. &amp; no Exon.'!I690</f>
        <v>0</v>
      </c>
      <c r="F767" s="48">
        <f>'PNC, Exon. &amp; no Exon.'!L690</f>
        <v>0</v>
      </c>
      <c r="G767" s="48">
        <f>'PNC, Exon. &amp; no Exon.'!O690</f>
        <v>0</v>
      </c>
      <c r="H767" s="48">
        <f>'PNC, Exon. &amp; no Exon.'!R690</f>
        <v>0</v>
      </c>
      <c r="I767" s="48">
        <f>'PNC, Exon. &amp; no Exon.'!U690</f>
        <v>0</v>
      </c>
      <c r="J767" s="48">
        <f>'PNC, Exon. &amp; no Exon.'!X690</f>
        <v>0</v>
      </c>
      <c r="K767" s="48">
        <f>'PNC, Exon. &amp; no Exon.'!AA690</f>
        <v>0</v>
      </c>
      <c r="L767" s="48">
        <f>'PNC, Exon. &amp; no Exon.'!AD690</f>
        <v>0</v>
      </c>
      <c r="M767" s="48">
        <f>'PNC, Exon. &amp; no Exon.'!AG690</f>
        <v>0</v>
      </c>
      <c r="N767" s="48">
        <f>'PNC, Exon. &amp; no Exon.'!AJ690</f>
        <v>0</v>
      </c>
      <c r="O767" s="60" t="e">
        <f t="shared" si="43"/>
        <v>#DIV/0!</v>
      </c>
    </row>
    <row r="768" spans="1:15" ht="15.95" hidden="1" customHeight="1" x14ac:dyDescent="0.2">
      <c r="A768" s="47">
        <v>38</v>
      </c>
      <c r="B768" s="52" t="s">
        <v>111</v>
      </c>
      <c r="C768" s="87">
        <f t="shared" si="44"/>
        <v>0</v>
      </c>
      <c r="D768" s="48">
        <f>'PNC, Exon. &amp; no Exon.'!F691</f>
        <v>0</v>
      </c>
      <c r="E768" s="48">
        <f>'PNC, Exon. &amp; no Exon.'!I691</f>
        <v>0</v>
      </c>
      <c r="F768" s="48">
        <f>'PNC, Exon. &amp; no Exon.'!L691</f>
        <v>0</v>
      </c>
      <c r="G768" s="48">
        <f>'PNC, Exon. &amp; no Exon.'!O691</f>
        <v>0</v>
      </c>
      <c r="H768" s="48">
        <f>'PNC, Exon. &amp; no Exon.'!R691</f>
        <v>0</v>
      </c>
      <c r="I768" s="48">
        <f>'PNC, Exon. &amp; no Exon.'!U691</f>
        <v>0</v>
      </c>
      <c r="J768" s="48">
        <f>'PNC, Exon. &amp; no Exon.'!X691</f>
        <v>0</v>
      </c>
      <c r="K768" s="48">
        <f>'PNC, Exon. &amp; no Exon.'!AA691</f>
        <v>0</v>
      </c>
      <c r="L768" s="48">
        <f>'PNC, Exon. &amp; no Exon.'!AD691</f>
        <v>0</v>
      </c>
      <c r="M768" s="48">
        <f>'PNC, Exon. &amp; no Exon.'!AG691</f>
        <v>0</v>
      </c>
      <c r="N768" s="48">
        <f>'PNC, Exon. &amp; no Exon.'!AJ691</f>
        <v>0</v>
      </c>
      <c r="O768" s="60" t="e">
        <f t="shared" si="43"/>
        <v>#DIV/0!</v>
      </c>
    </row>
    <row r="769" spans="1:15" hidden="1" x14ac:dyDescent="0.2">
      <c r="A769" s="81" t="s">
        <v>98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3" t="s">
        <v>42</v>
      </c>
      <c r="B789" s="183"/>
      <c r="C789" s="183"/>
      <c r="D789" s="183"/>
      <c r="E789" s="183"/>
      <c r="F789" s="183"/>
      <c r="G789" s="183"/>
      <c r="H789" s="183"/>
      <c r="I789" s="183"/>
      <c r="J789" s="183"/>
      <c r="K789" s="183"/>
      <c r="L789" s="183"/>
      <c r="M789" s="183"/>
      <c r="N789" s="183"/>
      <c r="O789" s="183"/>
    </row>
    <row r="790" spans="1:15" ht="12.75" hidden="1" customHeight="1" x14ac:dyDescent="0.2">
      <c r="A790" s="184" t="s">
        <v>56</v>
      </c>
      <c r="B790" s="184"/>
      <c r="C790" s="184"/>
      <c r="D790" s="184"/>
      <c r="E790" s="184"/>
      <c r="F790" s="184"/>
      <c r="G790" s="184"/>
      <c r="H790" s="184"/>
      <c r="I790" s="184"/>
      <c r="J790" s="184"/>
      <c r="K790" s="184"/>
      <c r="L790" s="184"/>
      <c r="M790" s="184"/>
      <c r="N790" s="184"/>
      <c r="O790" s="184"/>
    </row>
    <row r="791" spans="1:15" ht="12.75" hidden="1" customHeight="1" x14ac:dyDescent="0.2">
      <c r="A791" s="185" t="s">
        <v>133</v>
      </c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</row>
    <row r="792" spans="1:15" ht="12.75" hidden="1" customHeight="1" x14ac:dyDescent="0.2">
      <c r="A792" s="184" t="s">
        <v>114</v>
      </c>
      <c r="B792" s="184"/>
      <c r="C792" s="184"/>
      <c r="D792" s="184"/>
      <c r="E792" s="184"/>
      <c r="F792" s="184"/>
      <c r="G792" s="184"/>
      <c r="H792" s="184"/>
      <c r="I792" s="184"/>
      <c r="J792" s="184"/>
      <c r="K792" s="184"/>
      <c r="L792" s="184"/>
      <c r="M792" s="184"/>
      <c r="N792" s="184"/>
      <c r="O792" s="184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6" t="s">
        <v>32</v>
      </c>
      <c r="B794" s="80" t="s">
        <v>109</v>
      </c>
      <c r="C794" s="156" t="s">
        <v>0</v>
      </c>
      <c r="D794" s="156" t="s">
        <v>43</v>
      </c>
      <c r="E794" s="156" t="s">
        <v>13</v>
      </c>
      <c r="F794" s="156" t="s">
        <v>44</v>
      </c>
      <c r="G794" s="156" t="s">
        <v>15</v>
      </c>
      <c r="H794" s="156" t="s">
        <v>45</v>
      </c>
      <c r="I794" s="156" t="s">
        <v>113</v>
      </c>
      <c r="J794" s="156" t="s">
        <v>46</v>
      </c>
      <c r="K794" s="156" t="s">
        <v>36</v>
      </c>
      <c r="L794" s="156" t="s">
        <v>47</v>
      </c>
      <c r="M794" s="156" t="s">
        <v>48</v>
      </c>
      <c r="N794" s="156" t="s">
        <v>49</v>
      </c>
      <c r="O794" s="156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5">SUM(D796:D833)</f>
        <v>0</v>
      </c>
      <c r="E795" s="87">
        <f t="shared" si="45"/>
        <v>0</v>
      </c>
      <c r="F795" s="87">
        <f t="shared" si="45"/>
        <v>0</v>
      </c>
      <c r="G795" s="87">
        <f t="shared" si="45"/>
        <v>0</v>
      </c>
      <c r="H795" s="87">
        <f t="shared" si="45"/>
        <v>0</v>
      </c>
      <c r="I795" s="87">
        <f t="shared" si="45"/>
        <v>0</v>
      </c>
      <c r="J795" s="87">
        <f t="shared" si="45"/>
        <v>0</v>
      </c>
      <c r="K795" s="87">
        <f t="shared" si="45"/>
        <v>0</v>
      </c>
      <c r="L795" s="87">
        <f t="shared" si="45"/>
        <v>0</v>
      </c>
      <c r="M795" s="87">
        <f t="shared" si="45"/>
        <v>0</v>
      </c>
      <c r="N795" s="87">
        <f t="shared" si="45"/>
        <v>0</v>
      </c>
      <c r="O795" s="64" t="e">
        <f t="shared" si="45"/>
        <v>#DIV/0!</v>
      </c>
    </row>
    <row r="796" spans="1:15" ht="15.95" hidden="1" customHeight="1" x14ac:dyDescent="0.2">
      <c r="A796" s="47">
        <v>1</v>
      </c>
      <c r="B796" s="103" t="s">
        <v>91</v>
      </c>
      <c r="C796" s="87">
        <f t="shared" ref="C796:C826" si="46">SUM(D796:N796)</f>
        <v>0</v>
      </c>
      <c r="D796" s="48">
        <f>'PNC, Exon. &amp; no Exon.'!F713</f>
        <v>0</v>
      </c>
      <c r="E796" s="48">
        <f>'PNC, Exon. &amp; no Exon.'!I713</f>
        <v>0</v>
      </c>
      <c r="F796" s="48">
        <f>'PNC, Exon. &amp; no Exon.'!L713</f>
        <v>0</v>
      </c>
      <c r="G796" s="48">
        <f>'PNC, Exon. &amp; no Exon.'!O713</f>
        <v>0</v>
      </c>
      <c r="H796" s="48">
        <f>'PNC, Exon. &amp; no Exon.'!R713</f>
        <v>0</v>
      </c>
      <c r="I796" s="48">
        <f>'PNC, Exon. &amp; no Exon.'!U713</f>
        <v>0</v>
      </c>
      <c r="J796" s="48">
        <f>'PNC, Exon. &amp; no Exon.'!X713</f>
        <v>0</v>
      </c>
      <c r="K796" s="48">
        <f>'PNC, Exon. &amp; no Exon.'!AA713</f>
        <v>0</v>
      </c>
      <c r="L796" s="48">
        <f>'PNC, Exon. &amp; no Exon.'!AD713</f>
        <v>0</v>
      </c>
      <c r="M796" s="48">
        <f>'PNC, Exon. &amp; no Exon.'!AG713</f>
        <v>0</v>
      </c>
      <c r="N796" s="48">
        <f>'PNC, Exon. &amp; no Exon.'!AJ713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6"/>
        <v>0</v>
      </c>
      <c r="D797" s="48">
        <f>'PNC, Exon. &amp; no Exon.'!F714</f>
        <v>0</v>
      </c>
      <c r="E797" s="48">
        <f>'PNC, Exon. &amp; no Exon.'!I714</f>
        <v>0</v>
      </c>
      <c r="F797" s="48">
        <f>'PNC, Exon. &amp; no Exon.'!L714</f>
        <v>0</v>
      </c>
      <c r="G797" s="48">
        <f>'PNC, Exon. &amp; no Exon.'!O714</f>
        <v>0</v>
      </c>
      <c r="H797" s="48">
        <f>'PNC, Exon. &amp; no Exon.'!R714</f>
        <v>0</v>
      </c>
      <c r="I797" s="48">
        <f>'PNC, Exon. &amp; no Exon.'!U714</f>
        <v>0</v>
      </c>
      <c r="J797" s="48">
        <f>'PNC, Exon. &amp; no Exon.'!X714</f>
        <v>0</v>
      </c>
      <c r="K797" s="48">
        <f>'PNC, Exon. &amp; no Exon.'!AA714</f>
        <v>0</v>
      </c>
      <c r="L797" s="48">
        <f>'PNC, Exon. &amp; no Exon.'!AD714</f>
        <v>0</v>
      </c>
      <c r="M797" s="48">
        <f>'PNC, Exon. &amp; no Exon.'!AG714</f>
        <v>0</v>
      </c>
      <c r="N797" s="48">
        <f>'PNC, Exon. &amp; no Exon.'!AJ714</f>
        <v>0</v>
      </c>
      <c r="O797" s="60" t="e">
        <f t="shared" ref="O797:O833" si="47">(C797/$C$795*100)</f>
        <v>#DIV/0!</v>
      </c>
    </row>
    <row r="798" spans="1:15" ht="15.95" hidden="1" customHeight="1" x14ac:dyDescent="0.2">
      <c r="A798" s="47">
        <v>3</v>
      </c>
      <c r="B798" s="52" t="s">
        <v>100</v>
      </c>
      <c r="C798" s="87">
        <f t="shared" si="46"/>
        <v>0</v>
      </c>
      <c r="D798" s="48">
        <f>'PNC, Exon. &amp; no Exon.'!F715</f>
        <v>0</v>
      </c>
      <c r="E798" s="48">
        <f>'PNC, Exon. &amp; no Exon.'!I715</f>
        <v>0</v>
      </c>
      <c r="F798" s="48">
        <f>'PNC, Exon. &amp; no Exon.'!L715</f>
        <v>0</v>
      </c>
      <c r="G798" s="48">
        <f>'PNC, Exon. &amp; no Exon.'!O715</f>
        <v>0</v>
      </c>
      <c r="H798" s="48">
        <f>'PNC, Exon. &amp; no Exon.'!R715</f>
        <v>0</v>
      </c>
      <c r="I798" s="48">
        <f>'PNC, Exon. &amp; no Exon.'!U715</f>
        <v>0</v>
      </c>
      <c r="J798" s="48">
        <f>'PNC, Exon. &amp; no Exon.'!X715</f>
        <v>0</v>
      </c>
      <c r="K798" s="48">
        <f>'PNC, Exon. &amp; no Exon.'!AA715</f>
        <v>0</v>
      </c>
      <c r="L798" s="48">
        <f>'PNC, Exon. &amp; no Exon.'!AD715</f>
        <v>0</v>
      </c>
      <c r="M798" s="48">
        <f>'PNC, Exon. &amp; no Exon.'!AG715</f>
        <v>0</v>
      </c>
      <c r="N798" s="48">
        <f>'PNC, Exon. &amp; no Exon.'!AJ715</f>
        <v>0</v>
      </c>
      <c r="O798" s="60" t="e">
        <f t="shared" si="47"/>
        <v>#DIV/0!</v>
      </c>
    </row>
    <row r="799" spans="1:15" ht="15.95" hidden="1" customHeight="1" x14ac:dyDescent="0.2">
      <c r="A799" s="47">
        <v>4</v>
      </c>
      <c r="B799" s="52" t="s">
        <v>97</v>
      </c>
      <c r="C799" s="87">
        <f t="shared" si="46"/>
        <v>0</v>
      </c>
      <c r="D799" s="48">
        <f>'PNC, Exon. &amp; no Exon.'!F716</f>
        <v>0</v>
      </c>
      <c r="E799" s="48">
        <f>'PNC, Exon. &amp; no Exon.'!I716</f>
        <v>0</v>
      </c>
      <c r="F799" s="48">
        <f>'PNC, Exon. &amp; no Exon.'!L716</f>
        <v>0</v>
      </c>
      <c r="G799" s="48">
        <f>'PNC, Exon. &amp; no Exon.'!O716</f>
        <v>0</v>
      </c>
      <c r="H799" s="48">
        <f>'PNC, Exon. &amp; no Exon.'!R716</f>
        <v>0</v>
      </c>
      <c r="I799" s="48">
        <f>'PNC, Exon. &amp; no Exon.'!U716</f>
        <v>0</v>
      </c>
      <c r="J799" s="48">
        <f>'PNC, Exon. &amp; no Exon.'!X716</f>
        <v>0</v>
      </c>
      <c r="K799" s="48">
        <f>'PNC, Exon. &amp; no Exon.'!AA716</f>
        <v>0</v>
      </c>
      <c r="L799" s="48">
        <f>'PNC, Exon. &amp; no Exon.'!AD716</f>
        <v>0</v>
      </c>
      <c r="M799" s="48">
        <f>'PNC, Exon. &amp; no Exon.'!AG716</f>
        <v>0</v>
      </c>
      <c r="N799" s="48">
        <f>'PNC, Exon. &amp; no Exon.'!AJ716</f>
        <v>0</v>
      </c>
      <c r="O799" s="60" t="e">
        <f t="shared" si="47"/>
        <v>#DIV/0!</v>
      </c>
    </row>
    <row r="800" spans="1:15" ht="15.95" hidden="1" customHeight="1" x14ac:dyDescent="0.2">
      <c r="A800" s="47">
        <v>5</v>
      </c>
      <c r="B800" s="52" t="s">
        <v>92</v>
      </c>
      <c r="C800" s="87">
        <f t="shared" si="46"/>
        <v>0</v>
      </c>
      <c r="D800" s="48">
        <f>'PNC, Exon. &amp; no Exon.'!F717</f>
        <v>0</v>
      </c>
      <c r="E800" s="48">
        <f>'PNC, Exon. &amp; no Exon.'!I717</f>
        <v>0</v>
      </c>
      <c r="F800" s="48">
        <f>'PNC, Exon. &amp; no Exon.'!L717</f>
        <v>0</v>
      </c>
      <c r="G800" s="48">
        <f>'PNC, Exon. &amp; no Exon.'!O717</f>
        <v>0</v>
      </c>
      <c r="H800" s="48">
        <f>'PNC, Exon. &amp; no Exon.'!R717</f>
        <v>0</v>
      </c>
      <c r="I800" s="48">
        <f>'PNC, Exon. &amp; no Exon.'!U717</f>
        <v>0</v>
      </c>
      <c r="J800" s="48">
        <f>'PNC, Exon. &amp; no Exon.'!X717</f>
        <v>0</v>
      </c>
      <c r="K800" s="48">
        <f>'PNC, Exon. &amp; no Exon.'!AA717</f>
        <v>0</v>
      </c>
      <c r="L800" s="48">
        <f>'PNC, Exon. &amp; no Exon.'!AD717</f>
        <v>0</v>
      </c>
      <c r="M800" s="48">
        <f>'PNC, Exon. &amp; no Exon.'!AG717</f>
        <v>0</v>
      </c>
      <c r="N800" s="48">
        <f>'PNC, Exon. &amp; no Exon.'!AJ717</f>
        <v>0</v>
      </c>
      <c r="O800" s="60" t="e">
        <f t="shared" si="47"/>
        <v>#DIV/0!</v>
      </c>
    </row>
    <row r="801" spans="1:15" ht="15.95" hidden="1" customHeight="1" x14ac:dyDescent="0.2">
      <c r="A801" s="47">
        <v>6</v>
      </c>
      <c r="B801" s="52" t="s">
        <v>89</v>
      </c>
      <c r="C801" s="87">
        <f t="shared" si="46"/>
        <v>0</v>
      </c>
      <c r="D801" s="48">
        <f>'PNC, Exon. &amp; no Exon.'!F718</f>
        <v>0</v>
      </c>
      <c r="E801" s="48">
        <f>'PNC, Exon. &amp; no Exon.'!I718</f>
        <v>0</v>
      </c>
      <c r="F801" s="48">
        <f>'PNC, Exon. &amp; no Exon.'!L718</f>
        <v>0</v>
      </c>
      <c r="G801" s="48">
        <f>'PNC, Exon. &amp; no Exon.'!O718</f>
        <v>0</v>
      </c>
      <c r="H801" s="48">
        <f>'PNC, Exon. &amp; no Exon.'!R718</f>
        <v>0</v>
      </c>
      <c r="I801" s="48">
        <f>'PNC, Exon. &amp; no Exon.'!U718</f>
        <v>0</v>
      </c>
      <c r="J801" s="48">
        <f>'PNC, Exon. &amp; no Exon.'!X718</f>
        <v>0</v>
      </c>
      <c r="K801" s="48">
        <f>'PNC, Exon. &amp; no Exon.'!AA718</f>
        <v>0</v>
      </c>
      <c r="L801" s="48">
        <f>'PNC, Exon. &amp; no Exon.'!AD718</f>
        <v>0</v>
      </c>
      <c r="M801" s="48">
        <f>'PNC, Exon. &amp; no Exon.'!AG718</f>
        <v>0</v>
      </c>
      <c r="N801" s="48">
        <f>'PNC, Exon. &amp; no Exon.'!AJ718</f>
        <v>0</v>
      </c>
      <c r="O801" s="60" t="e">
        <f t="shared" si="47"/>
        <v>#DIV/0!</v>
      </c>
    </row>
    <row r="802" spans="1:15" ht="15.95" hidden="1" customHeight="1" x14ac:dyDescent="0.2">
      <c r="A802" s="47">
        <v>7</v>
      </c>
      <c r="B802" s="52" t="s">
        <v>94</v>
      </c>
      <c r="C802" s="87">
        <f t="shared" si="46"/>
        <v>0</v>
      </c>
      <c r="D802" s="48">
        <f>'PNC, Exon. &amp; no Exon.'!F719</f>
        <v>0</v>
      </c>
      <c r="E802" s="48">
        <f>'PNC, Exon. &amp; no Exon.'!I719</f>
        <v>0</v>
      </c>
      <c r="F802" s="48">
        <f>'PNC, Exon. &amp; no Exon.'!L719</f>
        <v>0</v>
      </c>
      <c r="G802" s="48">
        <f>'PNC, Exon. &amp; no Exon.'!O719</f>
        <v>0</v>
      </c>
      <c r="H802" s="48">
        <f>'PNC, Exon. &amp; no Exon.'!R719</f>
        <v>0</v>
      </c>
      <c r="I802" s="48">
        <f>'PNC, Exon. &amp; no Exon.'!U719</f>
        <v>0</v>
      </c>
      <c r="J802" s="48">
        <f>'PNC, Exon. &amp; no Exon.'!X719</f>
        <v>0</v>
      </c>
      <c r="K802" s="48">
        <f>'PNC, Exon. &amp; no Exon.'!AA719</f>
        <v>0</v>
      </c>
      <c r="L802" s="48">
        <f>'PNC, Exon. &amp; no Exon.'!AD719</f>
        <v>0</v>
      </c>
      <c r="M802" s="48">
        <f>'PNC, Exon. &amp; no Exon.'!AG719</f>
        <v>0</v>
      </c>
      <c r="N802" s="48">
        <f>'PNC, Exon. &amp; no Exon.'!AJ719</f>
        <v>0</v>
      </c>
      <c r="O802" s="60" t="e">
        <f t="shared" si="47"/>
        <v>#DIV/0!</v>
      </c>
    </row>
    <row r="803" spans="1:15" ht="15.95" hidden="1" customHeight="1" x14ac:dyDescent="0.2">
      <c r="A803" s="47">
        <v>8</v>
      </c>
      <c r="B803" s="52" t="s">
        <v>90</v>
      </c>
      <c r="C803" s="87">
        <f t="shared" si="46"/>
        <v>0</v>
      </c>
      <c r="D803" s="48">
        <f>'PNC, Exon. &amp; no Exon.'!F720</f>
        <v>0</v>
      </c>
      <c r="E803" s="48">
        <f>'PNC, Exon. &amp; no Exon.'!I720</f>
        <v>0</v>
      </c>
      <c r="F803" s="48">
        <f>'PNC, Exon. &amp; no Exon.'!L720</f>
        <v>0</v>
      </c>
      <c r="G803" s="48">
        <f>'PNC, Exon. &amp; no Exon.'!O720</f>
        <v>0</v>
      </c>
      <c r="H803" s="48">
        <f>'PNC, Exon. &amp; no Exon.'!R720</f>
        <v>0</v>
      </c>
      <c r="I803" s="48">
        <f>'PNC, Exon. &amp; no Exon.'!U720</f>
        <v>0</v>
      </c>
      <c r="J803" s="48">
        <f>'PNC, Exon. &amp; no Exon.'!X720</f>
        <v>0</v>
      </c>
      <c r="K803" s="48">
        <f>'PNC, Exon. &amp; no Exon.'!AA720</f>
        <v>0</v>
      </c>
      <c r="L803" s="48">
        <f>'PNC, Exon. &amp; no Exon.'!AD720</f>
        <v>0</v>
      </c>
      <c r="M803" s="48">
        <f>'PNC, Exon. &amp; no Exon.'!AG720</f>
        <v>0</v>
      </c>
      <c r="N803" s="48">
        <f>'PNC, Exon. &amp; no Exon.'!AJ720</f>
        <v>0</v>
      </c>
      <c r="O803" s="60" t="e">
        <f t="shared" si="47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6"/>
        <v>0</v>
      </c>
      <c r="D804" s="48">
        <f>'PNC, Exon. &amp; no Exon.'!F721</f>
        <v>0</v>
      </c>
      <c r="E804" s="48">
        <f>'PNC, Exon. &amp; no Exon.'!I721</f>
        <v>0</v>
      </c>
      <c r="F804" s="48">
        <f>'PNC, Exon. &amp; no Exon.'!L721</f>
        <v>0</v>
      </c>
      <c r="G804" s="48">
        <f>'PNC, Exon. &amp; no Exon.'!O721</f>
        <v>0</v>
      </c>
      <c r="H804" s="48">
        <f>'PNC, Exon. &amp; no Exon.'!R721</f>
        <v>0</v>
      </c>
      <c r="I804" s="48">
        <f>'PNC, Exon. &amp; no Exon.'!U721</f>
        <v>0</v>
      </c>
      <c r="J804" s="48">
        <f>'PNC, Exon. &amp; no Exon.'!X721</f>
        <v>0</v>
      </c>
      <c r="K804" s="48">
        <f>'PNC, Exon. &amp; no Exon.'!AA721</f>
        <v>0</v>
      </c>
      <c r="L804" s="48">
        <f>'PNC, Exon. &amp; no Exon.'!AD721</f>
        <v>0</v>
      </c>
      <c r="M804" s="48">
        <f>'PNC, Exon. &amp; no Exon.'!AG721</f>
        <v>0</v>
      </c>
      <c r="N804" s="48">
        <f>'PNC, Exon. &amp; no Exon.'!AJ721</f>
        <v>0</v>
      </c>
      <c r="O804" s="60" t="e">
        <f t="shared" si="47"/>
        <v>#DIV/0!</v>
      </c>
    </row>
    <row r="805" spans="1:15" ht="15.95" hidden="1" customHeight="1" x14ac:dyDescent="0.2">
      <c r="A805" s="47">
        <v>10</v>
      </c>
      <c r="B805" s="52" t="s">
        <v>96</v>
      </c>
      <c r="C805" s="87">
        <f t="shared" si="46"/>
        <v>0</v>
      </c>
      <c r="D805" s="48">
        <f>'PNC, Exon. &amp; no Exon.'!F722</f>
        <v>0</v>
      </c>
      <c r="E805" s="48">
        <f>'PNC, Exon. &amp; no Exon.'!I722</f>
        <v>0</v>
      </c>
      <c r="F805" s="48">
        <f>'PNC, Exon. &amp; no Exon.'!L722</f>
        <v>0</v>
      </c>
      <c r="G805" s="48">
        <f>'PNC, Exon. &amp; no Exon.'!O722</f>
        <v>0</v>
      </c>
      <c r="H805" s="48">
        <f>'PNC, Exon. &amp; no Exon.'!R722</f>
        <v>0</v>
      </c>
      <c r="I805" s="48">
        <f>'PNC, Exon. &amp; no Exon.'!U722</f>
        <v>0</v>
      </c>
      <c r="J805" s="48">
        <f>'PNC, Exon. &amp; no Exon.'!X722</f>
        <v>0</v>
      </c>
      <c r="K805" s="48">
        <f>'PNC, Exon. &amp; no Exon.'!AA722</f>
        <v>0</v>
      </c>
      <c r="L805" s="48">
        <f>'PNC, Exon. &amp; no Exon.'!AD722</f>
        <v>0</v>
      </c>
      <c r="M805" s="48">
        <f>'PNC, Exon. &amp; no Exon.'!AG722</f>
        <v>0</v>
      </c>
      <c r="N805" s="48">
        <f>'PNC, Exon. &amp; no Exon.'!AJ722</f>
        <v>0</v>
      </c>
      <c r="O805" s="60" t="e">
        <f t="shared" si="47"/>
        <v>#DIV/0!</v>
      </c>
    </row>
    <row r="806" spans="1:15" ht="15.95" hidden="1" customHeight="1" x14ac:dyDescent="0.2">
      <c r="A806" s="47">
        <v>11</v>
      </c>
      <c r="B806" s="52" t="s">
        <v>99</v>
      </c>
      <c r="C806" s="87">
        <f t="shared" si="46"/>
        <v>0</v>
      </c>
      <c r="D806" s="48">
        <f>'PNC, Exon. &amp; no Exon.'!F723</f>
        <v>0</v>
      </c>
      <c r="E806" s="48">
        <f>'PNC, Exon. &amp; no Exon.'!I723</f>
        <v>0</v>
      </c>
      <c r="F806" s="48">
        <f>'PNC, Exon. &amp; no Exon.'!L723</f>
        <v>0</v>
      </c>
      <c r="G806" s="48">
        <f>'PNC, Exon. &amp; no Exon.'!O723</f>
        <v>0</v>
      </c>
      <c r="H806" s="48">
        <f>'PNC, Exon. &amp; no Exon.'!R723</f>
        <v>0</v>
      </c>
      <c r="I806" s="48">
        <f>'PNC, Exon. &amp; no Exon.'!U723</f>
        <v>0</v>
      </c>
      <c r="J806" s="48">
        <f>'PNC, Exon. &amp; no Exon.'!X723</f>
        <v>0</v>
      </c>
      <c r="K806" s="48">
        <f>'PNC, Exon. &amp; no Exon.'!AA723</f>
        <v>0</v>
      </c>
      <c r="L806" s="48">
        <f>'PNC, Exon. &amp; no Exon.'!AD723</f>
        <v>0</v>
      </c>
      <c r="M806" s="48">
        <f>'PNC, Exon. &amp; no Exon.'!AG723</f>
        <v>0</v>
      </c>
      <c r="N806" s="48">
        <f>'PNC, Exon. &amp; no Exon.'!AJ723</f>
        <v>0</v>
      </c>
      <c r="O806" s="60" t="e">
        <f t="shared" si="47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6"/>
        <v>0</v>
      </c>
      <c r="D807" s="48">
        <f>'PNC, Exon. &amp; no Exon.'!F724</f>
        <v>0</v>
      </c>
      <c r="E807" s="48">
        <f>'PNC, Exon. &amp; no Exon.'!I724</f>
        <v>0</v>
      </c>
      <c r="F807" s="48">
        <f>'PNC, Exon. &amp; no Exon.'!L724</f>
        <v>0</v>
      </c>
      <c r="G807" s="48">
        <f>'PNC, Exon. &amp; no Exon.'!O724</f>
        <v>0</v>
      </c>
      <c r="H807" s="48">
        <f>'PNC, Exon. &amp; no Exon.'!R724</f>
        <v>0</v>
      </c>
      <c r="I807" s="48">
        <f>'PNC, Exon. &amp; no Exon.'!U724</f>
        <v>0</v>
      </c>
      <c r="J807" s="48">
        <f>'PNC, Exon. &amp; no Exon.'!X724</f>
        <v>0</v>
      </c>
      <c r="K807" s="48">
        <f>'PNC, Exon. &amp; no Exon.'!AA724</f>
        <v>0</v>
      </c>
      <c r="L807" s="48">
        <f>'PNC, Exon. &amp; no Exon.'!AD724</f>
        <v>0</v>
      </c>
      <c r="M807" s="48">
        <f>'PNC, Exon. &amp; no Exon.'!AG724</f>
        <v>0</v>
      </c>
      <c r="N807" s="48">
        <f>'PNC, Exon. &amp; no Exon.'!AJ724</f>
        <v>0</v>
      </c>
      <c r="O807" s="60" t="e">
        <f t="shared" si="47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6"/>
        <v>0</v>
      </c>
      <c r="D808" s="48">
        <f>'PNC, Exon. &amp; no Exon.'!F725</f>
        <v>0</v>
      </c>
      <c r="E808" s="48">
        <f>'PNC, Exon. &amp; no Exon.'!I725</f>
        <v>0</v>
      </c>
      <c r="F808" s="48">
        <f>'PNC, Exon. &amp; no Exon.'!L725</f>
        <v>0</v>
      </c>
      <c r="G808" s="48">
        <f>'PNC, Exon. &amp; no Exon.'!O725</f>
        <v>0</v>
      </c>
      <c r="H808" s="48">
        <f>'PNC, Exon. &amp; no Exon.'!R725</f>
        <v>0</v>
      </c>
      <c r="I808" s="48">
        <f>'PNC, Exon. &amp; no Exon.'!U725</f>
        <v>0</v>
      </c>
      <c r="J808" s="48">
        <f>'PNC, Exon. &amp; no Exon.'!X725</f>
        <v>0</v>
      </c>
      <c r="K808" s="48">
        <f>'PNC, Exon. &amp; no Exon.'!AA725</f>
        <v>0</v>
      </c>
      <c r="L808" s="48">
        <f>'PNC, Exon. &amp; no Exon.'!AD725</f>
        <v>0</v>
      </c>
      <c r="M808" s="48">
        <f>'PNC, Exon. &amp; no Exon.'!AG725</f>
        <v>0</v>
      </c>
      <c r="N808" s="48">
        <f>'PNC, Exon. &amp; no Exon.'!AJ725</f>
        <v>0</v>
      </c>
      <c r="O808" s="60" t="e">
        <f t="shared" si="47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6"/>
        <v>0</v>
      </c>
      <c r="D809" s="48">
        <f>'PNC, Exon. &amp; no Exon.'!F726</f>
        <v>0</v>
      </c>
      <c r="E809" s="48">
        <f>'PNC, Exon. &amp; no Exon.'!I726</f>
        <v>0</v>
      </c>
      <c r="F809" s="48">
        <f>'PNC, Exon. &amp; no Exon.'!L726</f>
        <v>0</v>
      </c>
      <c r="G809" s="48">
        <f>'PNC, Exon. &amp; no Exon.'!O726</f>
        <v>0</v>
      </c>
      <c r="H809" s="48">
        <f>'PNC, Exon. &amp; no Exon.'!R726</f>
        <v>0</v>
      </c>
      <c r="I809" s="48">
        <f>'PNC, Exon. &amp; no Exon.'!U726</f>
        <v>0</v>
      </c>
      <c r="J809" s="48">
        <f>'PNC, Exon. &amp; no Exon.'!X726</f>
        <v>0</v>
      </c>
      <c r="K809" s="48">
        <f>'PNC, Exon. &amp; no Exon.'!AA726</f>
        <v>0</v>
      </c>
      <c r="L809" s="48">
        <f>'PNC, Exon. &amp; no Exon.'!AD726</f>
        <v>0</v>
      </c>
      <c r="M809" s="48">
        <f>'PNC, Exon. &amp; no Exon.'!AG726</f>
        <v>0</v>
      </c>
      <c r="N809" s="48">
        <f>'PNC, Exon. &amp; no Exon.'!AJ726</f>
        <v>0</v>
      </c>
      <c r="O809" s="60" t="e">
        <f t="shared" si="47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6"/>
        <v>0</v>
      </c>
      <c r="D810" s="48">
        <f>'PNC, Exon. &amp; no Exon.'!F727</f>
        <v>0</v>
      </c>
      <c r="E810" s="48">
        <f>'PNC, Exon. &amp; no Exon.'!I727</f>
        <v>0</v>
      </c>
      <c r="F810" s="48">
        <f>'PNC, Exon. &amp; no Exon.'!L727</f>
        <v>0</v>
      </c>
      <c r="G810" s="48">
        <f>'PNC, Exon. &amp; no Exon.'!O727</f>
        <v>0</v>
      </c>
      <c r="H810" s="48">
        <f>'PNC, Exon. &amp; no Exon.'!R727</f>
        <v>0</v>
      </c>
      <c r="I810" s="48">
        <f>'PNC, Exon. &amp; no Exon.'!U727</f>
        <v>0</v>
      </c>
      <c r="J810" s="48">
        <f>'PNC, Exon. &amp; no Exon.'!X727</f>
        <v>0</v>
      </c>
      <c r="K810" s="48">
        <f>'PNC, Exon. &amp; no Exon.'!AA727</f>
        <v>0</v>
      </c>
      <c r="L810" s="48">
        <f>'PNC, Exon. &amp; no Exon.'!AD727</f>
        <v>0</v>
      </c>
      <c r="M810" s="48">
        <f>'PNC, Exon. &amp; no Exon.'!AG727</f>
        <v>0</v>
      </c>
      <c r="N810" s="48">
        <f>'PNC, Exon. &amp; no Exon.'!AJ727</f>
        <v>0</v>
      </c>
      <c r="O810" s="60" t="e">
        <f t="shared" si="47"/>
        <v>#DIV/0!</v>
      </c>
    </row>
    <row r="811" spans="1:15" ht="15.95" hidden="1" customHeight="1" x14ac:dyDescent="0.2">
      <c r="A811" s="47">
        <v>16</v>
      </c>
      <c r="B811" s="52" t="s">
        <v>108</v>
      </c>
      <c r="C811" s="87">
        <f t="shared" si="46"/>
        <v>0</v>
      </c>
      <c r="D811" s="48">
        <f>'PNC, Exon. &amp; no Exon.'!F728</f>
        <v>0</v>
      </c>
      <c r="E811" s="48">
        <f>'PNC, Exon. &amp; no Exon.'!I728</f>
        <v>0</v>
      </c>
      <c r="F811" s="48">
        <f>'PNC, Exon. &amp; no Exon.'!L728</f>
        <v>0</v>
      </c>
      <c r="G811" s="48">
        <f>'PNC, Exon. &amp; no Exon.'!O728</f>
        <v>0</v>
      </c>
      <c r="H811" s="48">
        <f>'PNC, Exon. &amp; no Exon.'!R728</f>
        <v>0</v>
      </c>
      <c r="I811" s="48">
        <f>'PNC, Exon. &amp; no Exon.'!U728</f>
        <v>0</v>
      </c>
      <c r="J811" s="48">
        <f>'PNC, Exon. &amp; no Exon.'!X728</f>
        <v>0</v>
      </c>
      <c r="K811" s="48">
        <f>'PNC, Exon. &amp; no Exon.'!AA728</f>
        <v>0</v>
      </c>
      <c r="L811" s="48">
        <f>'PNC, Exon. &amp; no Exon.'!AD728</f>
        <v>0</v>
      </c>
      <c r="M811" s="48">
        <f>'PNC, Exon. &amp; no Exon.'!AG728</f>
        <v>0</v>
      </c>
      <c r="N811" s="48">
        <f>'PNC, Exon. &amp; no Exon.'!AJ728</f>
        <v>0</v>
      </c>
      <c r="O811" s="60" t="e">
        <f t="shared" si="47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6"/>
        <v>0</v>
      </c>
      <c r="D812" s="48">
        <f>'PNC, Exon. &amp; no Exon.'!F729</f>
        <v>0</v>
      </c>
      <c r="E812" s="48">
        <f>'PNC, Exon. &amp; no Exon.'!I729</f>
        <v>0</v>
      </c>
      <c r="F812" s="48">
        <f>'PNC, Exon. &amp; no Exon.'!L729</f>
        <v>0</v>
      </c>
      <c r="G812" s="48">
        <f>'PNC, Exon. &amp; no Exon.'!O729</f>
        <v>0</v>
      </c>
      <c r="H812" s="48">
        <f>'PNC, Exon. &amp; no Exon.'!R729</f>
        <v>0</v>
      </c>
      <c r="I812" s="48">
        <f>'PNC, Exon. &amp; no Exon.'!U729</f>
        <v>0</v>
      </c>
      <c r="J812" s="48">
        <f>'PNC, Exon. &amp; no Exon.'!X729</f>
        <v>0</v>
      </c>
      <c r="K812" s="48">
        <f>'PNC, Exon. &amp; no Exon.'!AA729</f>
        <v>0</v>
      </c>
      <c r="L812" s="48">
        <f>'PNC, Exon. &amp; no Exon.'!AD729</f>
        <v>0</v>
      </c>
      <c r="M812" s="48">
        <f>'PNC, Exon. &amp; no Exon.'!AG729</f>
        <v>0</v>
      </c>
      <c r="N812" s="48">
        <f>'PNC, Exon. &amp; no Exon.'!AJ729</f>
        <v>0</v>
      </c>
      <c r="O812" s="60" t="e">
        <f t="shared" si="47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6"/>
        <v>0</v>
      </c>
      <c r="D813" s="48">
        <f>'PNC, Exon. &amp; no Exon.'!F730</f>
        <v>0</v>
      </c>
      <c r="E813" s="48">
        <f>'PNC, Exon. &amp; no Exon.'!I730</f>
        <v>0</v>
      </c>
      <c r="F813" s="48">
        <f>'PNC, Exon. &amp; no Exon.'!L730</f>
        <v>0</v>
      </c>
      <c r="G813" s="48">
        <f>'PNC, Exon. &amp; no Exon.'!O730</f>
        <v>0</v>
      </c>
      <c r="H813" s="48">
        <f>'PNC, Exon. &amp; no Exon.'!R730</f>
        <v>0</v>
      </c>
      <c r="I813" s="48">
        <f>'PNC, Exon. &amp; no Exon.'!U730</f>
        <v>0</v>
      </c>
      <c r="J813" s="48">
        <f>'PNC, Exon. &amp; no Exon.'!X730</f>
        <v>0</v>
      </c>
      <c r="K813" s="48">
        <f>'PNC, Exon. &amp; no Exon.'!AA730</f>
        <v>0</v>
      </c>
      <c r="L813" s="48">
        <f>'PNC, Exon. &amp; no Exon.'!AD730</f>
        <v>0</v>
      </c>
      <c r="M813" s="48">
        <f>'PNC, Exon. &amp; no Exon.'!AG730</f>
        <v>0</v>
      </c>
      <c r="N813" s="48">
        <f>'PNC, Exon. &amp; no Exon.'!AJ730</f>
        <v>0</v>
      </c>
      <c r="O813" s="60" t="e">
        <f t="shared" si="47"/>
        <v>#DIV/0!</v>
      </c>
    </row>
    <row r="814" spans="1:15" ht="15.95" hidden="1" customHeight="1" x14ac:dyDescent="0.2">
      <c r="A814" s="47">
        <v>19</v>
      </c>
      <c r="B814" s="52" t="s">
        <v>101</v>
      </c>
      <c r="C814" s="87">
        <f t="shared" si="46"/>
        <v>0</v>
      </c>
      <c r="D814" s="48">
        <f>'PNC, Exon. &amp; no Exon.'!F731</f>
        <v>0</v>
      </c>
      <c r="E814" s="48">
        <f>'PNC, Exon. &amp; no Exon.'!I731</f>
        <v>0</v>
      </c>
      <c r="F814" s="48">
        <f>'PNC, Exon. &amp; no Exon.'!L731</f>
        <v>0</v>
      </c>
      <c r="G814" s="48">
        <f>'PNC, Exon. &amp; no Exon.'!O731</f>
        <v>0</v>
      </c>
      <c r="H814" s="48">
        <f>'PNC, Exon. &amp; no Exon.'!R731</f>
        <v>0</v>
      </c>
      <c r="I814" s="48">
        <f>'PNC, Exon. &amp; no Exon.'!U731</f>
        <v>0</v>
      </c>
      <c r="J814" s="48">
        <f>'PNC, Exon. &amp; no Exon.'!X731</f>
        <v>0</v>
      </c>
      <c r="K814" s="48">
        <f>'PNC, Exon. &amp; no Exon.'!AA731</f>
        <v>0</v>
      </c>
      <c r="L814" s="48">
        <f>'PNC, Exon. &amp; no Exon.'!AD731</f>
        <v>0</v>
      </c>
      <c r="M814" s="48">
        <f>'PNC, Exon. &amp; no Exon.'!AG731</f>
        <v>0</v>
      </c>
      <c r="N814" s="48">
        <f>'PNC, Exon. &amp; no Exon.'!AJ731</f>
        <v>0</v>
      </c>
      <c r="O814" s="60" t="e">
        <f t="shared" si="47"/>
        <v>#DIV/0!</v>
      </c>
    </row>
    <row r="815" spans="1:15" ht="15.95" hidden="1" customHeight="1" x14ac:dyDescent="0.2">
      <c r="A815" s="47">
        <v>20</v>
      </c>
      <c r="B815" s="52" t="s">
        <v>93</v>
      </c>
      <c r="C815" s="87">
        <f t="shared" si="46"/>
        <v>0</v>
      </c>
      <c r="D815" s="48">
        <f>'PNC, Exon. &amp; no Exon.'!F732</f>
        <v>0</v>
      </c>
      <c r="E815" s="48">
        <f>'PNC, Exon. &amp; no Exon.'!I732</f>
        <v>0</v>
      </c>
      <c r="F815" s="48">
        <f>'PNC, Exon. &amp; no Exon.'!L732</f>
        <v>0</v>
      </c>
      <c r="G815" s="48">
        <f>'PNC, Exon. &amp; no Exon.'!O732</f>
        <v>0</v>
      </c>
      <c r="H815" s="48">
        <f>'PNC, Exon. &amp; no Exon.'!R732</f>
        <v>0</v>
      </c>
      <c r="I815" s="48">
        <f>'PNC, Exon. &amp; no Exon.'!U732</f>
        <v>0</v>
      </c>
      <c r="J815" s="48">
        <f>'PNC, Exon. &amp; no Exon.'!X732</f>
        <v>0</v>
      </c>
      <c r="K815" s="48">
        <f>'PNC, Exon. &amp; no Exon.'!AA732</f>
        <v>0</v>
      </c>
      <c r="L815" s="48">
        <f>'PNC, Exon. &amp; no Exon.'!AD732</f>
        <v>0</v>
      </c>
      <c r="M815" s="48">
        <f>'PNC, Exon. &amp; no Exon.'!AG732</f>
        <v>0</v>
      </c>
      <c r="N815" s="48">
        <f>'PNC, Exon. &amp; no Exon.'!AJ732</f>
        <v>0</v>
      </c>
      <c r="O815" s="60" t="e">
        <f t="shared" si="47"/>
        <v>#DIV/0!</v>
      </c>
    </row>
    <row r="816" spans="1:15" ht="15.95" hidden="1" customHeight="1" x14ac:dyDescent="0.2">
      <c r="A816" s="47">
        <v>21</v>
      </c>
      <c r="B816" s="52" t="s">
        <v>102</v>
      </c>
      <c r="C816" s="87">
        <f t="shared" si="46"/>
        <v>0</v>
      </c>
      <c r="D816" s="48">
        <f>'PNC, Exon. &amp; no Exon.'!F733</f>
        <v>0</v>
      </c>
      <c r="E816" s="48">
        <f>'PNC, Exon. &amp; no Exon.'!I733</f>
        <v>0</v>
      </c>
      <c r="F816" s="48">
        <f>'PNC, Exon. &amp; no Exon.'!L733</f>
        <v>0</v>
      </c>
      <c r="G816" s="48">
        <f>'PNC, Exon. &amp; no Exon.'!O733</f>
        <v>0</v>
      </c>
      <c r="H816" s="48">
        <f>'PNC, Exon. &amp; no Exon.'!R733</f>
        <v>0</v>
      </c>
      <c r="I816" s="48">
        <f>'PNC, Exon. &amp; no Exon.'!U733</f>
        <v>0</v>
      </c>
      <c r="J816" s="48">
        <f>'PNC, Exon. &amp; no Exon.'!X733</f>
        <v>0</v>
      </c>
      <c r="K816" s="48">
        <f>'PNC, Exon. &amp; no Exon.'!AA733</f>
        <v>0</v>
      </c>
      <c r="L816" s="48">
        <f>'PNC, Exon. &amp; no Exon.'!AD733</f>
        <v>0</v>
      </c>
      <c r="M816" s="48">
        <f>'PNC, Exon. &amp; no Exon.'!AG733</f>
        <v>0</v>
      </c>
      <c r="N816" s="48">
        <f>'PNC, Exon. &amp; no Exon.'!AJ733</f>
        <v>0</v>
      </c>
      <c r="O816" s="60" t="e">
        <f t="shared" si="47"/>
        <v>#DIV/0!</v>
      </c>
    </row>
    <row r="817" spans="1:15" ht="15.95" hidden="1" customHeight="1" x14ac:dyDescent="0.2">
      <c r="A817" s="47">
        <v>22</v>
      </c>
      <c r="B817" s="51" t="s">
        <v>116</v>
      </c>
      <c r="C817" s="87">
        <f t="shared" si="46"/>
        <v>0</v>
      </c>
      <c r="D817" s="48">
        <f>'PNC, Exon. &amp; no Exon.'!F734</f>
        <v>0</v>
      </c>
      <c r="E817" s="48">
        <f>'PNC, Exon. &amp; no Exon.'!I734</f>
        <v>0</v>
      </c>
      <c r="F817" s="48">
        <f>'PNC, Exon. &amp; no Exon.'!L734</f>
        <v>0</v>
      </c>
      <c r="G817" s="48">
        <f>'PNC, Exon. &amp; no Exon.'!O734</f>
        <v>0</v>
      </c>
      <c r="H817" s="48">
        <f>'PNC, Exon. &amp; no Exon.'!R734</f>
        <v>0</v>
      </c>
      <c r="I817" s="48">
        <f>'PNC, Exon. &amp; no Exon.'!U734</f>
        <v>0</v>
      </c>
      <c r="J817" s="48">
        <f>'PNC, Exon. &amp; no Exon.'!X734</f>
        <v>0</v>
      </c>
      <c r="K817" s="48">
        <f>'PNC, Exon. &amp; no Exon.'!AA734</f>
        <v>0</v>
      </c>
      <c r="L817" s="48">
        <f>'PNC, Exon. &amp; no Exon.'!AD734</f>
        <v>0</v>
      </c>
      <c r="M817" s="48">
        <f>'PNC, Exon. &amp; no Exon.'!AG734</f>
        <v>0</v>
      </c>
      <c r="N817" s="48">
        <f>'PNC, Exon. &amp; no Exon.'!AJ734</f>
        <v>0</v>
      </c>
      <c r="O817" s="60" t="e">
        <f t="shared" si="47"/>
        <v>#DIV/0!</v>
      </c>
    </row>
    <row r="818" spans="1:15" ht="15.95" hidden="1" customHeight="1" x14ac:dyDescent="0.2">
      <c r="A818" s="47">
        <v>23</v>
      </c>
      <c r="B818" s="52" t="s">
        <v>107</v>
      </c>
      <c r="C818" s="87">
        <f t="shared" si="46"/>
        <v>0</v>
      </c>
      <c r="D818" s="48">
        <f>'PNC, Exon. &amp; no Exon.'!F735</f>
        <v>0</v>
      </c>
      <c r="E818" s="48">
        <f>'PNC, Exon. &amp; no Exon.'!I735</f>
        <v>0</v>
      </c>
      <c r="F818" s="48">
        <f>'PNC, Exon. &amp; no Exon.'!L735</f>
        <v>0</v>
      </c>
      <c r="G818" s="48">
        <f>'PNC, Exon. &amp; no Exon.'!O735</f>
        <v>0</v>
      </c>
      <c r="H818" s="48">
        <f>'PNC, Exon. &amp; no Exon.'!R735</f>
        <v>0</v>
      </c>
      <c r="I818" s="48">
        <f>'PNC, Exon. &amp; no Exon.'!U735</f>
        <v>0</v>
      </c>
      <c r="J818" s="48">
        <f>'PNC, Exon. &amp; no Exon.'!X735</f>
        <v>0</v>
      </c>
      <c r="K818" s="48">
        <f>'PNC, Exon. &amp; no Exon.'!AA735</f>
        <v>0</v>
      </c>
      <c r="L818" s="48">
        <f>'PNC, Exon. &amp; no Exon.'!AD735</f>
        <v>0</v>
      </c>
      <c r="M818" s="48">
        <f>'PNC, Exon. &amp; no Exon.'!AG735</f>
        <v>0</v>
      </c>
      <c r="N818" s="48">
        <f>'PNC, Exon. &amp; no Exon.'!AJ735</f>
        <v>0</v>
      </c>
      <c r="O818" s="60" t="e">
        <f t="shared" si="47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6"/>
        <v>0</v>
      </c>
      <c r="D819" s="48">
        <f>'PNC, Exon. &amp; no Exon.'!F736</f>
        <v>0</v>
      </c>
      <c r="E819" s="48">
        <f>'PNC, Exon. &amp; no Exon.'!I736</f>
        <v>0</v>
      </c>
      <c r="F819" s="48">
        <f>'PNC, Exon. &amp; no Exon.'!L736</f>
        <v>0</v>
      </c>
      <c r="G819" s="48">
        <f>'PNC, Exon. &amp; no Exon.'!O736</f>
        <v>0</v>
      </c>
      <c r="H819" s="48">
        <f>'PNC, Exon. &amp; no Exon.'!R736</f>
        <v>0</v>
      </c>
      <c r="I819" s="48">
        <f>'PNC, Exon. &amp; no Exon.'!U736</f>
        <v>0</v>
      </c>
      <c r="J819" s="48">
        <f>'PNC, Exon. &amp; no Exon.'!X736</f>
        <v>0</v>
      </c>
      <c r="K819" s="48">
        <f>'PNC, Exon. &amp; no Exon.'!AA736</f>
        <v>0</v>
      </c>
      <c r="L819" s="48">
        <f>'PNC, Exon. &amp; no Exon.'!AD736</f>
        <v>0</v>
      </c>
      <c r="M819" s="48">
        <f>'PNC, Exon. &amp; no Exon.'!AG736</f>
        <v>0</v>
      </c>
      <c r="N819" s="48">
        <f>'PNC, Exon. &amp; no Exon.'!AJ736</f>
        <v>0</v>
      </c>
      <c r="O819" s="60" t="e">
        <f t="shared" si="47"/>
        <v>#DIV/0!</v>
      </c>
    </row>
    <row r="820" spans="1:15" ht="15.95" hidden="1" customHeight="1" x14ac:dyDescent="0.2">
      <c r="A820" s="47">
        <v>25</v>
      </c>
      <c r="B820" s="52" t="s">
        <v>105</v>
      </c>
      <c r="C820" s="87">
        <f t="shared" si="46"/>
        <v>0</v>
      </c>
      <c r="D820" s="48">
        <f>'PNC, Exon. &amp; no Exon.'!F737</f>
        <v>0</v>
      </c>
      <c r="E820" s="48">
        <f>'PNC, Exon. &amp; no Exon.'!I737</f>
        <v>0</v>
      </c>
      <c r="F820" s="48">
        <f>'PNC, Exon. &amp; no Exon.'!L737</f>
        <v>0</v>
      </c>
      <c r="G820" s="48">
        <f>'PNC, Exon. &amp; no Exon.'!O737</f>
        <v>0</v>
      </c>
      <c r="H820" s="48">
        <f>'PNC, Exon. &amp; no Exon.'!R737</f>
        <v>0</v>
      </c>
      <c r="I820" s="48">
        <f>'PNC, Exon. &amp; no Exon.'!U737</f>
        <v>0</v>
      </c>
      <c r="J820" s="48">
        <f>'PNC, Exon. &amp; no Exon.'!X737</f>
        <v>0</v>
      </c>
      <c r="K820" s="48">
        <f>'PNC, Exon. &amp; no Exon.'!AA737</f>
        <v>0</v>
      </c>
      <c r="L820" s="48">
        <f>'PNC, Exon. &amp; no Exon.'!AD737</f>
        <v>0</v>
      </c>
      <c r="M820" s="48">
        <f>'PNC, Exon. &amp; no Exon.'!AG737</f>
        <v>0</v>
      </c>
      <c r="N820" s="48">
        <f>'PNC, Exon. &amp; no Exon.'!AJ737</f>
        <v>0</v>
      </c>
      <c r="O820" s="60" t="e">
        <f t="shared" si="47"/>
        <v>#DIV/0!</v>
      </c>
    </row>
    <row r="821" spans="1:15" ht="15.95" hidden="1" customHeight="1" x14ac:dyDescent="0.2">
      <c r="A821" s="47">
        <v>26</v>
      </c>
      <c r="B821" s="52" t="s">
        <v>115</v>
      </c>
      <c r="C821" s="87">
        <f t="shared" si="46"/>
        <v>0</v>
      </c>
      <c r="D821" s="48">
        <f>'PNC, Exon. &amp; no Exon.'!F738</f>
        <v>0</v>
      </c>
      <c r="E821" s="48">
        <f>'PNC, Exon. &amp; no Exon.'!I738</f>
        <v>0</v>
      </c>
      <c r="F821" s="48">
        <f>'PNC, Exon. &amp; no Exon.'!L738</f>
        <v>0</v>
      </c>
      <c r="G821" s="48">
        <f>'PNC, Exon. &amp; no Exon.'!O738</f>
        <v>0</v>
      </c>
      <c r="H821" s="48">
        <f>'PNC, Exon. &amp; no Exon.'!R738</f>
        <v>0</v>
      </c>
      <c r="I821" s="48">
        <f>'PNC, Exon. &amp; no Exon.'!U738</f>
        <v>0</v>
      </c>
      <c r="J821" s="48">
        <f>'PNC, Exon. &amp; no Exon.'!X738</f>
        <v>0</v>
      </c>
      <c r="K821" s="48">
        <f>'PNC, Exon. &amp; no Exon.'!AA738</f>
        <v>0</v>
      </c>
      <c r="L821" s="48">
        <f>'PNC, Exon. &amp; no Exon.'!AD738</f>
        <v>0</v>
      </c>
      <c r="M821" s="48">
        <f>'PNC, Exon. &amp; no Exon.'!AG738</f>
        <v>0</v>
      </c>
      <c r="N821" s="48">
        <f>'PNC, Exon. &amp; no Exon.'!AJ738</f>
        <v>0</v>
      </c>
      <c r="O821" s="60" t="e">
        <f t="shared" si="47"/>
        <v>#DIV/0!</v>
      </c>
    </row>
    <row r="822" spans="1:15" ht="15.95" hidden="1" customHeight="1" x14ac:dyDescent="0.2">
      <c r="A822" s="47">
        <v>27</v>
      </c>
      <c r="B822" s="52" t="s">
        <v>117</v>
      </c>
      <c r="C822" s="87">
        <f t="shared" si="46"/>
        <v>0</v>
      </c>
      <c r="D822" s="48">
        <f>'PNC, Exon. &amp; no Exon.'!F739</f>
        <v>0</v>
      </c>
      <c r="E822" s="48">
        <f>'PNC, Exon. &amp; no Exon.'!I739</f>
        <v>0</v>
      </c>
      <c r="F822" s="48">
        <f>'PNC, Exon. &amp; no Exon.'!L739</f>
        <v>0</v>
      </c>
      <c r="G822" s="48">
        <f>'PNC, Exon. &amp; no Exon.'!O739</f>
        <v>0</v>
      </c>
      <c r="H822" s="48">
        <f>'PNC, Exon. &amp; no Exon.'!R739</f>
        <v>0</v>
      </c>
      <c r="I822" s="48">
        <f>'PNC, Exon. &amp; no Exon.'!U739</f>
        <v>0</v>
      </c>
      <c r="J822" s="48">
        <f>'PNC, Exon. &amp; no Exon.'!X739</f>
        <v>0</v>
      </c>
      <c r="K822" s="48">
        <f>'PNC, Exon. &amp; no Exon.'!AA739</f>
        <v>0</v>
      </c>
      <c r="L822" s="48">
        <f>'PNC, Exon. &amp; no Exon.'!AD739</f>
        <v>0</v>
      </c>
      <c r="M822" s="48">
        <f>'PNC, Exon. &amp; no Exon.'!AG739</f>
        <v>0</v>
      </c>
      <c r="N822" s="48">
        <f>'PNC, Exon. &amp; no Exon.'!AJ739</f>
        <v>0</v>
      </c>
      <c r="O822" s="60" t="e">
        <f t="shared" si="47"/>
        <v>#DIV/0!</v>
      </c>
    </row>
    <row r="823" spans="1:15" ht="15.95" hidden="1" customHeight="1" x14ac:dyDescent="0.2">
      <c r="A823" s="47">
        <v>28</v>
      </c>
      <c r="B823" s="52" t="s">
        <v>120</v>
      </c>
      <c r="C823" s="87">
        <f t="shared" si="46"/>
        <v>0</v>
      </c>
      <c r="D823" s="48">
        <f>'PNC, Exon. &amp; no Exon.'!F740</f>
        <v>0</v>
      </c>
      <c r="E823" s="48">
        <f>'PNC, Exon. &amp; no Exon.'!I740</f>
        <v>0</v>
      </c>
      <c r="F823" s="48">
        <f>'PNC, Exon. &amp; no Exon.'!L740</f>
        <v>0</v>
      </c>
      <c r="G823" s="48">
        <f>'PNC, Exon. &amp; no Exon.'!O740</f>
        <v>0</v>
      </c>
      <c r="H823" s="48">
        <f>'PNC, Exon. &amp; no Exon.'!R740</f>
        <v>0</v>
      </c>
      <c r="I823" s="48">
        <f>'PNC, Exon. &amp; no Exon.'!U740</f>
        <v>0</v>
      </c>
      <c r="J823" s="48">
        <f>'PNC, Exon. &amp; no Exon.'!X740</f>
        <v>0</v>
      </c>
      <c r="K823" s="48">
        <f>'PNC, Exon. &amp; no Exon.'!AA740</f>
        <v>0</v>
      </c>
      <c r="L823" s="48">
        <f>'PNC, Exon. &amp; no Exon.'!AD740</f>
        <v>0</v>
      </c>
      <c r="M823" s="48">
        <f>'PNC, Exon. &amp; no Exon.'!AG740</f>
        <v>0</v>
      </c>
      <c r="N823" s="48">
        <f>'PNC, Exon. &amp; no Exon.'!AJ740</f>
        <v>0</v>
      </c>
      <c r="O823" s="60" t="e">
        <f t="shared" si="47"/>
        <v>#DIV/0!</v>
      </c>
    </row>
    <row r="824" spans="1:15" ht="15.95" hidden="1" customHeight="1" x14ac:dyDescent="0.2">
      <c r="A824" s="47">
        <v>29</v>
      </c>
      <c r="B824" s="52" t="s">
        <v>166</v>
      </c>
      <c r="C824" s="87">
        <f t="shared" si="46"/>
        <v>0</v>
      </c>
      <c r="D824" s="48">
        <f>'PNC, Exon. &amp; no Exon.'!F741</f>
        <v>0</v>
      </c>
      <c r="E824" s="48">
        <f>'PNC, Exon. &amp; no Exon.'!I741</f>
        <v>0</v>
      </c>
      <c r="F824" s="48">
        <f>'PNC, Exon. &amp; no Exon.'!L741</f>
        <v>0</v>
      </c>
      <c r="G824" s="48">
        <f>'PNC, Exon. &amp; no Exon.'!O741</f>
        <v>0</v>
      </c>
      <c r="H824" s="48">
        <f>'PNC, Exon. &amp; no Exon.'!R741</f>
        <v>0</v>
      </c>
      <c r="I824" s="48">
        <f>'PNC, Exon. &amp; no Exon.'!U741</f>
        <v>0</v>
      </c>
      <c r="J824" s="48">
        <f>'PNC, Exon. &amp; no Exon.'!X741</f>
        <v>0</v>
      </c>
      <c r="K824" s="48">
        <f>'PNC, Exon. &amp; no Exon.'!AA741</f>
        <v>0</v>
      </c>
      <c r="L824" s="48">
        <f>'PNC, Exon. &amp; no Exon.'!AD741</f>
        <v>0</v>
      </c>
      <c r="M824" s="48">
        <f>'PNC, Exon. &amp; no Exon.'!AG741</f>
        <v>0</v>
      </c>
      <c r="N824" s="48">
        <f>'PNC, Exon. &amp; no Exon.'!AJ741</f>
        <v>0</v>
      </c>
      <c r="O824" s="60" t="e">
        <f t="shared" si="47"/>
        <v>#DIV/0!</v>
      </c>
    </row>
    <row r="825" spans="1:15" ht="15.95" hidden="1" customHeight="1" x14ac:dyDescent="0.2">
      <c r="A825" s="47">
        <v>30</v>
      </c>
      <c r="B825" s="52" t="s">
        <v>103</v>
      </c>
      <c r="C825" s="87">
        <f t="shared" si="46"/>
        <v>0</v>
      </c>
      <c r="D825" s="48">
        <f>'PNC, Exon. &amp; no Exon.'!F742</f>
        <v>0</v>
      </c>
      <c r="E825" s="48">
        <f>'PNC, Exon. &amp; no Exon.'!I742</f>
        <v>0</v>
      </c>
      <c r="F825" s="48">
        <f>'PNC, Exon. &amp; no Exon.'!L742</f>
        <v>0</v>
      </c>
      <c r="G825" s="48">
        <f>'PNC, Exon. &amp; no Exon.'!O742</f>
        <v>0</v>
      </c>
      <c r="H825" s="48">
        <f>'PNC, Exon. &amp; no Exon.'!R742</f>
        <v>0</v>
      </c>
      <c r="I825" s="48">
        <f>'PNC, Exon. &amp; no Exon.'!U742</f>
        <v>0</v>
      </c>
      <c r="J825" s="48">
        <f>'PNC, Exon. &amp; no Exon.'!X742</f>
        <v>0</v>
      </c>
      <c r="K825" s="48">
        <f>'PNC, Exon. &amp; no Exon.'!AA742</f>
        <v>0</v>
      </c>
      <c r="L825" s="48">
        <f>'PNC, Exon. &amp; no Exon.'!AD742</f>
        <v>0</v>
      </c>
      <c r="M825" s="48">
        <f>'PNC, Exon. &amp; no Exon.'!AG742</f>
        <v>0</v>
      </c>
      <c r="N825" s="48">
        <f>'PNC, Exon. &amp; no Exon.'!AJ742</f>
        <v>0</v>
      </c>
      <c r="O825" s="60" t="e">
        <f t="shared" si="47"/>
        <v>#DIV/0!</v>
      </c>
    </row>
    <row r="826" spans="1:15" ht="15.95" hidden="1" customHeight="1" x14ac:dyDescent="0.2">
      <c r="A826" s="47">
        <v>31</v>
      </c>
      <c r="B826" s="51" t="s">
        <v>110</v>
      </c>
      <c r="C826" s="87">
        <f t="shared" si="46"/>
        <v>0</v>
      </c>
      <c r="D826" s="48">
        <f>'PNC, Exon. &amp; no Exon.'!F743</f>
        <v>0</v>
      </c>
      <c r="E826" s="48">
        <f>'PNC, Exon. &amp; no Exon.'!I743</f>
        <v>0</v>
      </c>
      <c r="F826" s="48">
        <f>'PNC, Exon. &amp; no Exon.'!L743</f>
        <v>0</v>
      </c>
      <c r="G826" s="48">
        <f>'PNC, Exon. &amp; no Exon.'!O743</f>
        <v>0</v>
      </c>
      <c r="H826" s="48">
        <f>'PNC, Exon. &amp; no Exon.'!R743</f>
        <v>0</v>
      </c>
      <c r="I826" s="48">
        <f>'PNC, Exon. &amp; no Exon.'!U743</f>
        <v>0</v>
      </c>
      <c r="J826" s="48">
        <f>'PNC, Exon. &amp; no Exon.'!X743</f>
        <v>0</v>
      </c>
      <c r="K826" s="48">
        <f>'PNC, Exon. &amp; no Exon.'!AA743</f>
        <v>0</v>
      </c>
      <c r="L826" s="48">
        <f>'PNC, Exon. &amp; no Exon.'!AD743</f>
        <v>0</v>
      </c>
      <c r="M826" s="48">
        <f>'PNC, Exon. &amp; no Exon.'!AG743</f>
        <v>0</v>
      </c>
      <c r="N826" s="48">
        <f>'PNC, Exon. &amp; no Exon.'!AJ743</f>
        <v>0</v>
      </c>
      <c r="O826" s="60" t="e">
        <f t="shared" si="47"/>
        <v>#DIV/0!</v>
      </c>
    </row>
    <row r="827" spans="1:15" ht="15.95" hidden="1" customHeight="1" x14ac:dyDescent="0.2">
      <c r="A827" s="47">
        <v>32</v>
      </c>
      <c r="B827" s="52" t="s">
        <v>118</v>
      </c>
      <c r="C827" s="87">
        <f t="shared" ref="C827:C832" si="48">SUM(D827:N827)</f>
        <v>0</v>
      </c>
      <c r="D827" s="48">
        <f>'PNC, Exon. &amp; no Exon.'!F744</f>
        <v>0</v>
      </c>
      <c r="E827" s="48">
        <f>'PNC, Exon. &amp; no Exon.'!I744</f>
        <v>0</v>
      </c>
      <c r="F827" s="48">
        <f>'PNC, Exon. &amp; no Exon.'!L744</f>
        <v>0</v>
      </c>
      <c r="G827" s="48">
        <f>'PNC, Exon. &amp; no Exon.'!O744</f>
        <v>0</v>
      </c>
      <c r="H827" s="48">
        <f>'PNC, Exon. &amp; no Exon.'!R744</f>
        <v>0</v>
      </c>
      <c r="I827" s="48">
        <f>'PNC, Exon. &amp; no Exon.'!U744</f>
        <v>0</v>
      </c>
      <c r="J827" s="48">
        <f>'PNC, Exon. &amp; no Exon.'!X744</f>
        <v>0</v>
      </c>
      <c r="K827" s="48">
        <f>'PNC, Exon. &amp; no Exon.'!AA744</f>
        <v>0</v>
      </c>
      <c r="L827" s="48">
        <f>'PNC, Exon. &amp; no Exon.'!AD744</f>
        <v>0</v>
      </c>
      <c r="M827" s="48">
        <f>'PNC, Exon. &amp; no Exon.'!AG744</f>
        <v>0</v>
      </c>
      <c r="N827" s="48">
        <f>'PNC, Exon. &amp; no Exon.'!AJ744</f>
        <v>0</v>
      </c>
      <c r="O827" s="60" t="e">
        <f t="shared" si="47"/>
        <v>#DIV/0!</v>
      </c>
    </row>
    <row r="828" spans="1:15" ht="15.95" hidden="1" customHeight="1" x14ac:dyDescent="0.2">
      <c r="A828" s="47">
        <v>33</v>
      </c>
      <c r="B828" s="52" t="s">
        <v>119</v>
      </c>
      <c r="C828" s="87">
        <f t="shared" si="48"/>
        <v>0</v>
      </c>
      <c r="D828" s="48">
        <f>'PNC, Exon. &amp; no Exon.'!F745</f>
        <v>0</v>
      </c>
      <c r="E828" s="48">
        <f>'PNC, Exon. &amp; no Exon.'!I745</f>
        <v>0</v>
      </c>
      <c r="F828" s="48">
        <f>'PNC, Exon. &amp; no Exon.'!L745</f>
        <v>0</v>
      </c>
      <c r="G828" s="48">
        <f>'PNC, Exon. &amp; no Exon.'!O745</f>
        <v>0</v>
      </c>
      <c r="H828" s="48">
        <f>'PNC, Exon. &amp; no Exon.'!R745</f>
        <v>0</v>
      </c>
      <c r="I828" s="48">
        <f>'PNC, Exon. &amp; no Exon.'!U745</f>
        <v>0</v>
      </c>
      <c r="J828" s="48">
        <f>'PNC, Exon. &amp; no Exon.'!X745</f>
        <v>0</v>
      </c>
      <c r="K828" s="48">
        <f>'PNC, Exon. &amp; no Exon.'!AA745</f>
        <v>0</v>
      </c>
      <c r="L828" s="48">
        <f>'PNC, Exon. &amp; no Exon.'!AD745</f>
        <v>0</v>
      </c>
      <c r="M828" s="48">
        <f>'PNC, Exon. &amp; no Exon.'!AG745</f>
        <v>0</v>
      </c>
      <c r="N828" s="48">
        <f>'PNC, Exon. &amp; no Exon.'!AJ745</f>
        <v>0</v>
      </c>
      <c r="O828" s="60" t="e">
        <f t="shared" si="47"/>
        <v>#DIV/0!</v>
      </c>
    </row>
    <row r="829" spans="1:15" ht="15.95" hidden="1" customHeight="1" x14ac:dyDescent="0.2">
      <c r="A829" s="47">
        <v>34</v>
      </c>
      <c r="B829" s="52" t="s">
        <v>121</v>
      </c>
      <c r="C829" s="87">
        <f t="shared" si="48"/>
        <v>0</v>
      </c>
      <c r="D829" s="48">
        <f>'PNC, Exon. &amp; no Exon.'!F746</f>
        <v>0</v>
      </c>
      <c r="E829" s="48">
        <f>'PNC, Exon. &amp; no Exon.'!I746</f>
        <v>0</v>
      </c>
      <c r="F829" s="48">
        <f>'PNC, Exon. &amp; no Exon.'!L746</f>
        <v>0</v>
      </c>
      <c r="G829" s="48">
        <f>'PNC, Exon. &amp; no Exon.'!O746</f>
        <v>0</v>
      </c>
      <c r="H829" s="48">
        <f>'PNC, Exon. &amp; no Exon.'!R746</f>
        <v>0</v>
      </c>
      <c r="I829" s="48">
        <f>'PNC, Exon. &amp; no Exon.'!U746</f>
        <v>0</v>
      </c>
      <c r="J829" s="48">
        <f>'PNC, Exon. &amp; no Exon.'!X746</f>
        <v>0</v>
      </c>
      <c r="K829" s="48">
        <f>'PNC, Exon. &amp; no Exon.'!AA746</f>
        <v>0</v>
      </c>
      <c r="L829" s="48">
        <f>'PNC, Exon. &amp; no Exon.'!AD746</f>
        <v>0</v>
      </c>
      <c r="M829" s="48">
        <f>'PNC, Exon. &amp; no Exon.'!AG746</f>
        <v>0</v>
      </c>
      <c r="N829" s="48">
        <f>'PNC, Exon. &amp; no Exon.'!AJ746</f>
        <v>0</v>
      </c>
      <c r="O829" s="60" t="e">
        <f t="shared" si="47"/>
        <v>#DIV/0!</v>
      </c>
    </row>
    <row r="830" spans="1:15" ht="15.95" hidden="1" customHeight="1" x14ac:dyDescent="0.2">
      <c r="A830" s="47">
        <v>35</v>
      </c>
      <c r="B830" s="52" t="s">
        <v>88</v>
      </c>
      <c r="C830" s="87">
        <f t="shared" si="48"/>
        <v>0</v>
      </c>
      <c r="D830" s="48">
        <f>'PNC, Exon. &amp; no Exon.'!F747</f>
        <v>0</v>
      </c>
      <c r="E830" s="48">
        <f>'PNC, Exon. &amp; no Exon.'!I747</f>
        <v>0</v>
      </c>
      <c r="F830" s="48">
        <f>'PNC, Exon. &amp; no Exon.'!L747</f>
        <v>0</v>
      </c>
      <c r="G830" s="48">
        <f>'PNC, Exon. &amp; no Exon.'!O747</f>
        <v>0</v>
      </c>
      <c r="H830" s="48">
        <f>'PNC, Exon. &amp; no Exon.'!R747</f>
        <v>0</v>
      </c>
      <c r="I830" s="48">
        <f>'PNC, Exon. &amp; no Exon.'!U747</f>
        <v>0</v>
      </c>
      <c r="J830" s="48">
        <f>'PNC, Exon. &amp; no Exon.'!X747</f>
        <v>0</v>
      </c>
      <c r="K830" s="48">
        <f>'PNC, Exon. &amp; no Exon.'!AA747</f>
        <v>0</v>
      </c>
      <c r="L830" s="48">
        <f>'PNC, Exon. &amp; no Exon.'!AD747</f>
        <v>0</v>
      </c>
      <c r="M830" s="48">
        <f>'PNC, Exon. &amp; no Exon.'!AG747</f>
        <v>0</v>
      </c>
      <c r="N830" s="48">
        <f>'PNC, Exon. &amp; no Exon.'!AJ747</f>
        <v>0</v>
      </c>
      <c r="O830" s="60" t="e">
        <f t="shared" si="47"/>
        <v>#DIV/0!</v>
      </c>
    </row>
    <row r="831" spans="1:15" ht="15.95" hidden="1" customHeight="1" x14ac:dyDescent="0.2">
      <c r="A831" s="47">
        <v>36</v>
      </c>
      <c r="B831" s="52" t="s">
        <v>106</v>
      </c>
      <c r="C831" s="87">
        <f t="shared" si="48"/>
        <v>0</v>
      </c>
      <c r="D831" s="48">
        <f>'PNC, Exon. &amp; no Exon.'!F748</f>
        <v>0</v>
      </c>
      <c r="E831" s="48">
        <f>'PNC, Exon. &amp; no Exon.'!I748</f>
        <v>0</v>
      </c>
      <c r="F831" s="48">
        <f>'PNC, Exon. &amp; no Exon.'!L748</f>
        <v>0</v>
      </c>
      <c r="G831" s="48">
        <f>'PNC, Exon. &amp; no Exon.'!O748</f>
        <v>0</v>
      </c>
      <c r="H831" s="48">
        <f>'PNC, Exon. &amp; no Exon.'!R748</f>
        <v>0</v>
      </c>
      <c r="I831" s="48">
        <f>'PNC, Exon. &amp; no Exon.'!U748</f>
        <v>0</v>
      </c>
      <c r="J831" s="48">
        <f>'PNC, Exon. &amp; no Exon.'!X748</f>
        <v>0</v>
      </c>
      <c r="K831" s="48">
        <f>'PNC, Exon. &amp; no Exon.'!AA748</f>
        <v>0</v>
      </c>
      <c r="L831" s="48">
        <f>'PNC, Exon. &amp; no Exon.'!AD748</f>
        <v>0</v>
      </c>
      <c r="M831" s="48">
        <f>'PNC, Exon. &amp; no Exon.'!AG748</f>
        <v>0</v>
      </c>
      <c r="N831" s="48">
        <f>'PNC, Exon. &amp; no Exon.'!AJ748</f>
        <v>0</v>
      </c>
      <c r="O831" s="60" t="e">
        <f t="shared" si="47"/>
        <v>#DIV/0!</v>
      </c>
    </row>
    <row r="832" spans="1:15" ht="15.95" hidden="1" customHeight="1" x14ac:dyDescent="0.2">
      <c r="A832" s="47">
        <v>37</v>
      </c>
      <c r="B832" s="52" t="s">
        <v>104</v>
      </c>
      <c r="C832" s="87">
        <f t="shared" si="48"/>
        <v>0</v>
      </c>
      <c r="D832" s="48">
        <f>'PNC, Exon. &amp; no Exon.'!F749</f>
        <v>0</v>
      </c>
      <c r="E832" s="48">
        <f>'PNC, Exon. &amp; no Exon.'!I749</f>
        <v>0</v>
      </c>
      <c r="F832" s="48">
        <f>'PNC, Exon. &amp; no Exon.'!L749</f>
        <v>0</v>
      </c>
      <c r="G832" s="48">
        <f>'PNC, Exon. &amp; no Exon.'!O749</f>
        <v>0</v>
      </c>
      <c r="H832" s="48">
        <f>'PNC, Exon. &amp; no Exon.'!R749</f>
        <v>0</v>
      </c>
      <c r="I832" s="48">
        <f>'PNC, Exon. &amp; no Exon.'!U749</f>
        <v>0</v>
      </c>
      <c r="J832" s="48">
        <f>'PNC, Exon. &amp; no Exon.'!X749</f>
        <v>0</v>
      </c>
      <c r="K832" s="48">
        <f>'PNC, Exon. &amp; no Exon.'!AA749</f>
        <v>0</v>
      </c>
      <c r="L832" s="48">
        <f>'PNC, Exon. &amp; no Exon.'!AD749</f>
        <v>0</v>
      </c>
      <c r="M832" s="48">
        <f>'PNC, Exon. &amp; no Exon.'!AG749</f>
        <v>0</v>
      </c>
      <c r="N832" s="48">
        <f>'PNC, Exon. &amp; no Exon.'!AJ749</f>
        <v>0</v>
      </c>
      <c r="O832" s="60" t="e">
        <f t="shared" si="47"/>
        <v>#DIV/0!</v>
      </c>
    </row>
    <row r="833" spans="1:15" ht="15.95" hidden="1" customHeight="1" x14ac:dyDescent="0.2">
      <c r="A833" s="47">
        <v>38</v>
      </c>
      <c r="B833" s="52" t="s">
        <v>111</v>
      </c>
      <c r="C833" s="87">
        <f>SUM(D833:N833)</f>
        <v>0</v>
      </c>
      <c r="D833" s="48">
        <f>'PNC, Exon. &amp; no Exon.'!F750</f>
        <v>0</v>
      </c>
      <c r="E833" s="48">
        <f>'PNC, Exon. &amp; no Exon.'!I750</f>
        <v>0</v>
      </c>
      <c r="F833" s="48">
        <f>'PNC, Exon. &amp; no Exon.'!L750</f>
        <v>0</v>
      </c>
      <c r="G833" s="48">
        <f>'PNC, Exon. &amp; no Exon.'!O750</f>
        <v>0</v>
      </c>
      <c r="H833" s="48">
        <f>'PNC, Exon. &amp; no Exon.'!R750</f>
        <v>0</v>
      </c>
      <c r="I833" s="48">
        <f>'PNC, Exon. &amp; no Exon.'!U750</f>
        <v>0</v>
      </c>
      <c r="J833" s="48">
        <f>'PNC, Exon. &amp; no Exon.'!X750</f>
        <v>0</v>
      </c>
      <c r="K833" s="48">
        <f>'PNC, Exon. &amp; no Exon.'!AA750</f>
        <v>0</v>
      </c>
      <c r="L833" s="48">
        <f>'PNC, Exon. &amp; no Exon.'!AD750</f>
        <v>0</v>
      </c>
      <c r="M833" s="48">
        <f>'PNC, Exon. &amp; no Exon.'!AG750</f>
        <v>0</v>
      </c>
      <c r="N833" s="48">
        <f>'PNC, Exon. &amp; no Exon.'!AJ750</f>
        <v>0</v>
      </c>
      <c r="O833" s="60" t="e">
        <f t="shared" si="47"/>
        <v>#DIV/0!</v>
      </c>
    </row>
    <row r="834" spans="1:15" hidden="1" x14ac:dyDescent="0.2">
      <c r="A834" s="81" t="s">
        <v>98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4"/>
  <sheetViews>
    <sheetView workbookViewId="0">
      <selection activeCell="I305" sqref="I305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3" t="s">
        <v>42</v>
      </c>
      <c r="B1" s="183"/>
      <c r="C1" s="183"/>
      <c r="D1" s="183"/>
      <c r="E1" s="183"/>
      <c r="F1" s="183"/>
      <c r="G1" s="183"/>
    </row>
    <row r="2" spans="1:9" x14ac:dyDescent="0.2">
      <c r="A2" s="184" t="s">
        <v>53</v>
      </c>
      <c r="B2" s="184"/>
      <c r="C2" s="184"/>
      <c r="D2" s="184"/>
      <c r="E2" s="184"/>
      <c r="F2" s="184"/>
      <c r="G2" s="184"/>
    </row>
    <row r="3" spans="1:9" x14ac:dyDescent="0.2">
      <c r="A3" s="184" t="s">
        <v>168</v>
      </c>
      <c r="B3" s="184"/>
      <c r="C3" s="184"/>
      <c r="D3" s="184"/>
      <c r="E3" s="184"/>
      <c r="F3" s="184"/>
      <c r="G3" s="184"/>
    </row>
    <row r="4" spans="1:9" x14ac:dyDescent="0.2">
      <c r="A4" s="184" t="s">
        <v>114</v>
      </c>
      <c r="B4" s="184"/>
      <c r="C4" s="184"/>
      <c r="D4" s="184"/>
      <c r="E4" s="184"/>
      <c r="F4" s="184"/>
      <c r="G4" s="184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87" t="s">
        <v>20</v>
      </c>
      <c r="B6" s="187">
        <v>2017</v>
      </c>
      <c r="C6" s="187">
        <v>2018</v>
      </c>
      <c r="D6" s="187" t="s">
        <v>29</v>
      </c>
      <c r="E6" s="187"/>
      <c r="F6" s="187" t="s">
        <v>62</v>
      </c>
      <c r="G6" s="187"/>
    </row>
    <row r="7" spans="1:9" ht="18.75" customHeight="1" x14ac:dyDescent="0.2">
      <c r="A7" s="187"/>
      <c r="B7" s="187"/>
      <c r="C7" s="187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127476737.98</v>
      </c>
      <c r="C8" s="120">
        <f>C49+C89+C129+C169+C209+C248+C287+C326+C366+C405+C444+C483</f>
        <v>171937959.56000003</v>
      </c>
      <c r="D8" s="120">
        <f>C8-B8</f>
        <v>44461221.580000028</v>
      </c>
      <c r="E8" s="121">
        <f>(D8/B8*100)</f>
        <v>34.877909714771334</v>
      </c>
      <c r="F8" s="122">
        <f>(B8/B22*100)</f>
        <v>0.45526915413369434</v>
      </c>
      <c r="G8" s="122">
        <f>(C8/C22*100)</f>
        <v>0.51479030143000348</v>
      </c>
    </row>
    <row r="9" spans="1:9" ht="15.95" customHeight="1" x14ac:dyDescent="0.2">
      <c r="A9" s="59" t="s">
        <v>13</v>
      </c>
      <c r="B9" s="120">
        <f>B50+B90+B130+B170+B210+B249+B288+B327+B367+B406+B445+B484</f>
        <v>4615564851.9200001</v>
      </c>
      <c r="C9" s="120">
        <f>C50+C90+C130+C170+C210+C249+C288+C327+C367+C406+C445+C484</f>
        <v>5132921135.3499994</v>
      </c>
      <c r="D9" s="120">
        <f>C9-B9</f>
        <v>517356283.42999935</v>
      </c>
      <c r="E9" s="121">
        <f t="shared" ref="E9:E15" si="0">(D9/B9*100)</f>
        <v>11.208948417543901</v>
      </c>
      <c r="F9" s="122">
        <f>(B9/B22*100)</f>
        <v>16.483982405578249</v>
      </c>
      <c r="G9" s="122">
        <f>(C9/C22*100)</f>
        <v>15.368206213713787</v>
      </c>
    </row>
    <row r="10" spans="1:9" ht="15.95" customHeight="1" x14ac:dyDescent="0.2">
      <c r="A10" s="68" t="s">
        <v>30</v>
      </c>
      <c r="B10" s="69">
        <f>(B8+B9)</f>
        <v>4743041589.8999996</v>
      </c>
      <c r="C10" s="69">
        <f>(C8+C9)</f>
        <v>5304859094.9099998</v>
      </c>
      <c r="D10" s="69">
        <f t="shared" ref="D10:D20" si="1">(C10-B10)</f>
        <v>561817505.01000023</v>
      </c>
      <c r="E10" s="70">
        <f t="shared" si="0"/>
        <v>11.845089155582238</v>
      </c>
      <c r="F10" s="71">
        <f>(F8+F9)</f>
        <v>16.939251559711945</v>
      </c>
      <c r="G10" s="71">
        <f>(G8+G9)</f>
        <v>15.882996515143791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5342204997.5500002</v>
      </c>
      <c r="C11" s="120">
        <f t="shared" si="2"/>
        <v>7545621513.7400007</v>
      </c>
      <c r="D11" s="120">
        <f t="shared" si="1"/>
        <v>2203416516.1900005</v>
      </c>
      <c r="E11" s="121">
        <f t="shared" si="0"/>
        <v>41.245450468495946</v>
      </c>
      <c r="F11" s="122">
        <f>(B11/B22*100)</f>
        <v>19.079097794493023</v>
      </c>
      <c r="G11" s="122">
        <f>(C11/C22*100)</f>
        <v>22.591944114466571</v>
      </c>
    </row>
    <row r="12" spans="1:9" ht="15.95" customHeight="1" x14ac:dyDescent="0.2">
      <c r="A12" s="59" t="s">
        <v>15</v>
      </c>
      <c r="B12" s="120">
        <f t="shared" si="2"/>
        <v>312826642.26999998</v>
      </c>
      <c r="C12" s="120">
        <f t="shared" si="2"/>
        <v>345350123.30999994</v>
      </c>
      <c r="D12" s="120">
        <f t="shared" si="1"/>
        <v>32523481.039999962</v>
      </c>
      <c r="E12" s="121">
        <f t="shared" si="0"/>
        <v>10.396646783022085</v>
      </c>
      <c r="F12" s="122">
        <f>(B12/B22*100)</f>
        <v>1.1172259588183937</v>
      </c>
      <c r="G12" s="122">
        <f>(C12/C22*100)</f>
        <v>1.0339944392302971</v>
      </c>
    </row>
    <row r="13" spans="1:9" ht="15.95" customHeight="1" x14ac:dyDescent="0.2">
      <c r="A13" s="59" t="s">
        <v>27</v>
      </c>
      <c r="B13" s="120">
        <f t="shared" si="2"/>
        <v>7205981411.1599998</v>
      </c>
      <c r="C13" s="120">
        <f t="shared" si="2"/>
        <v>8088732837.8099995</v>
      </c>
      <c r="D13" s="120">
        <f t="shared" si="1"/>
        <v>882751426.64999962</v>
      </c>
      <c r="E13" s="121">
        <f t="shared" si="0"/>
        <v>12.250259559133344</v>
      </c>
      <c r="F13" s="122">
        <f>(B13/B22*100)</f>
        <v>25.735370340874624</v>
      </c>
      <c r="G13" s="122">
        <f>(C13/C22*100)</f>
        <v>24.218044848379709</v>
      </c>
    </row>
    <row r="14" spans="1:9" ht="15.95" customHeight="1" x14ac:dyDescent="0.2">
      <c r="A14" s="59" t="s">
        <v>35</v>
      </c>
      <c r="B14" s="120">
        <f t="shared" si="2"/>
        <v>178648145.46000001</v>
      </c>
      <c r="C14" s="120">
        <f t="shared" si="2"/>
        <v>271634857.75999999</v>
      </c>
      <c r="D14" s="120">
        <f t="shared" si="1"/>
        <v>92986712.299999982</v>
      </c>
      <c r="E14" s="121">
        <f t="shared" si="0"/>
        <v>52.050197364528508</v>
      </c>
      <c r="F14" s="122">
        <f>(B14/B22*100)</f>
        <v>0.63802220985516445</v>
      </c>
      <c r="G14" s="122">
        <f>(C14/C22*100)</f>
        <v>0.81328748266533468</v>
      </c>
    </row>
    <row r="15" spans="1:9" ht="15.95" customHeight="1" x14ac:dyDescent="0.2">
      <c r="A15" s="59" t="s">
        <v>16</v>
      </c>
      <c r="B15" s="120">
        <f t="shared" si="2"/>
        <v>355614855.73000002</v>
      </c>
      <c r="C15" s="120">
        <f t="shared" si="2"/>
        <v>378602894.84000003</v>
      </c>
      <c r="D15" s="120">
        <f t="shared" si="1"/>
        <v>22988039.110000014</v>
      </c>
      <c r="E15" s="121">
        <f t="shared" si="0"/>
        <v>6.4643078711688142</v>
      </c>
      <c r="F15" s="122">
        <f>(B15/B22*100)</f>
        <v>1.2700393587963761</v>
      </c>
      <c r="G15" s="122">
        <f>(C15/C22*100)</f>
        <v>1.1335547941578439</v>
      </c>
    </row>
    <row r="16" spans="1:9" ht="15.95" customHeight="1" x14ac:dyDescent="0.2">
      <c r="A16" s="59" t="s">
        <v>36</v>
      </c>
      <c r="B16" s="120">
        <f t="shared" si="2"/>
        <v>7684064156.9800005</v>
      </c>
      <c r="C16" s="120">
        <f t="shared" si="2"/>
        <v>8683213351.8199997</v>
      </c>
      <c r="D16" s="120">
        <f t="shared" si="1"/>
        <v>999149194.8399992</v>
      </c>
      <c r="E16" s="121">
        <f>(D16/B16*100)</f>
        <v>13.002874187774689</v>
      </c>
      <c r="F16" s="122">
        <f>(B16/B22*100)</f>
        <v>27.442790304268527</v>
      </c>
      <c r="G16" s="122">
        <f>(C16/C22*100)</f>
        <v>25.997947342189846</v>
      </c>
    </row>
    <row r="17" spans="1:7" ht="15.95" customHeight="1" x14ac:dyDescent="0.2">
      <c r="A17" s="59" t="s">
        <v>34</v>
      </c>
      <c r="B17" s="120">
        <f t="shared" si="2"/>
        <v>274855557.87</v>
      </c>
      <c r="C17" s="120">
        <f t="shared" si="2"/>
        <v>287709715.67999995</v>
      </c>
      <c r="D17" s="120">
        <f t="shared" si="1"/>
        <v>12854157.809999943</v>
      </c>
      <c r="E17" s="121">
        <f>(D17/B17*100)</f>
        <v>4.676695610455746</v>
      </c>
      <c r="F17" s="122">
        <f>(B17/B22*100)</f>
        <v>0.98161640565396246</v>
      </c>
      <c r="G17" s="122">
        <f>(C17/C22*100)</f>
        <v>0.86141635993745047</v>
      </c>
    </row>
    <row r="18" spans="1:7" ht="15.95" customHeight="1" x14ac:dyDescent="0.2">
      <c r="A18" s="59" t="s">
        <v>17</v>
      </c>
      <c r="B18" s="120">
        <f t="shared" si="2"/>
        <v>499776415.58999997</v>
      </c>
      <c r="C18" s="120">
        <f t="shared" si="2"/>
        <v>702491702.8599999</v>
      </c>
      <c r="D18" s="120">
        <f t="shared" si="1"/>
        <v>202715287.26999992</v>
      </c>
      <c r="E18" s="121">
        <f>(D18/B18*100)</f>
        <v>40.561195155775586</v>
      </c>
      <c r="F18" s="122">
        <f>(B18/B22*100)</f>
        <v>1.7848965198444824</v>
      </c>
      <c r="G18" s="122">
        <f>(C18/C22*100)</f>
        <v>2.1032930505446541</v>
      </c>
    </row>
    <row r="19" spans="1:7" ht="15.95" customHeight="1" x14ac:dyDescent="0.2">
      <c r="A19" s="59" t="s">
        <v>18</v>
      </c>
      <c r="B19" s="120">
        <f t="shared" si="2"/>
        <v>1403288207.6600001</v>
      </c>
      <c r="C19" s="120">
        <f t="shared" si="2"/>
        <v>1791395182.46</v>
      </c>
      <c r="D19" s="120">
        <f t="shared" si="1"/>
        <v>388106974.79999995</v>
      </c>
      <c r="E19" s="121">
        <f>(D19/B19*100)</f>
        <v>27.656968303551345</v>
      </c>
      <c r="F19" s="122">
        <f>(B19/B22*100)</f>
        <v>5.011689547683515</v>
      </c>
      <c r="G19" s="122">
        <f>(C19/C22*100)</f>
        <v>5.3635210532845017</v>
      </c>
    </row>
    <row r="20" spans="1:7" ht="15.95" customHeight="1" x14ac:dyDescent="0.2">
      <c r="A20" s="62" t="s">
        <v>31</v>
      </c>
      <c r="B20" s="63">
        <f>SUM(B11:B19)</f>
        <v>23257260390.269997</v>
      </c>
      <c r="C20" s="63">
        <f>SUM(C11:C19)</f>
        <v>28094752180.279999</v>
      </c>
      <c r="D20" s="63">
        <f t="shared" si="1"/>
        <v>4837491790.0100021</v>
      </c>
      <c r="E20" s="64">
        <f>(D20/B20*100)</f>
        <v>20.799921008898519</v>
      </c>
      <c r="F20" s="65">
        <f>SUM(F11:F19)</f>
        <v>83.060748440288066</v>
      </c>
      <c r="G20" s="65">
        <f>SUM(G11:G19)</f>
        <v>84.117003484856212</v>
      </c>
    </row>
    <row r="21" spans="1:7" x14ac:dyDescent="0.2">
      <c r="A21" s="72"/>
      <c r="B21" s="172"/>
      <c r="C21" s="172"/>
      <c r="D21" s="172"/>
      <c r="E21" s="173"/>
      <c r="F21" s="174"/>
      <c r="G21" s="174"/>
    </row>
    <row r="22" spans="1:7" ht="19.5" customHeight="1" x14ac:dyDescent="0.2">
      <c r="A22" s="55" t="s">
        <v>19</v>
      </c>
      <c r="B22" s="66">
        <f>(B10+B20)</f>
        <v>28000301980.169998</v>
      </c>
      <c r="C22" s="66">
        <f>(C10+C20)</f>
        <v>33399611275.189999</v>
      </c>
      <c r="D22" s="66">
        <f>(C22-B22)</f>
        <v>5399309295.0200005</v>
      </c>
      <c r="E22" s="57">
        <f>(D22/B22*100)</f>
        <v>19.283039514516048</v>
      </c>
      <c r="F22" s="67">
        <f>(F10+F20)</f>
        <v>100.00000000000001</v>
      </c>
      <c r="G22" s="67">
        <f>(G10+G20)</f>
        <v>100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3" t="s">
        <v>42</v>
      </c>
      <c r="B41" s="183"/>
      <c r="C41" s="183"/>
      <c r="D41" s="183"/>
      <c r="E41" s="183"/>
      <c r="F41" s="183"/>
      <c r="G41" s="183"/>
    </row>
    <row r="42" spans="1:7" hidden="1" x14ac:dyDescent="0.2">
      <c r="A42" s="184" t="s">
        <v>53</v>
      </c>
      <c r="B42" s="184"/>
      <c r="C42" s="184"/>
      <c r="D42" s="184"/>
      <c r="E42" s="184"/>
      <c r="F42" s="184"/>
      <c r="G42" s="184"/>
    </row>
    <row r="43" spans="1:7" hidden="1" x14ac:dyDescent="0.2">
      <c r="A43" s="184" t="s">
        <v>134</v>
      </c>
      <c r="B43" s="184"/>
      <c r="C43" s="184"/>
      <c r="D43" s="184"/>
      <c r="E43" s="184"/>
      <c r="F43" s="184"/>
      <c r="G43" s="184"/>
    </row>
    <row r="44" spans="1:7" hidden="1" x14ac:dyDescent="0.2">
      <c r="A44" s="184" t="s">
        <v>114</v>
      </c>
      <c r="B44" s="184"/>
      <c r="C44" s="184"/>
      <c r="D44" s="184"/>
      <c r="E44" s="184"/>
      <c r="F44" s="184"/>
      <c r="G44" s="184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87" t="s">
        <v>20</v>
      </c>
      <c r="B47" s="187">
        <v>2017</v>
      </c>
      <c r="C47" s="187">
        <v>2018</v>
      </c>
      <c r="D47" s="187" t="s">
        <v>29</v>
      </c>
      <c r="E47" s="187"/>
      <c r="F47" s="187" t="s">
        <v>62</v>
      </c>
      <c r="G47" s="187"/>
    </row>
    <row r="48" spans="1:7" ht="16.5" hidden="1" customHeight="1" x14ac:dyDescent="0.2">
      <c r="A48" s="187"/>
      <c r="B48" s="187"/>
      <c r="C48" s="187"/>
      <c r="D48" s="156" t="s">
        <v>22</v>
      </c>
      <c r="E48" s="156" t="s">
        <v>24</v>
      </c>
      <c r="F48" s="156">
        <v>2017</v>
      </c>
      <c r="G48" s="156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69"/>
      <c r="C62" s="169"/>
      <c r="D62" s="169"/>
      <c r="E62" s="170"/>
      <c r="F62" s="171"/>
      <c r="G62" s="171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3" t="s">
        <v>42</v>
      </c>
      <c r="B81" s="183"/>
      <c r="C81" s="183"/>
      <c r="D81" s="183"/>
      <c r="E81" s="183"/>
      <c r="F81" s="183"/>
      <c r="G81" s="183"/>
    </row>
    <row r="82" spans="1:7" hidden="1" x14ac:dyDescent="0.2">
      <c r="A82" s="184" t="s">
        <v>53</v>
      </c>
      <c r="B82" s="184"/>
      <c r="C82" s="184"/>
      <c r="D82" s="184"/>
      <c r="E82" s="184"/>
      <c r="F82" s="184"/>
      <c r="G82" s="184"/>
    </row>
    <row r="83" spans="1:7" hidden="1" x14ac:dyDescent="0.2">
      <c r="A83" s="184" t="s">
        <v>135</v>
      </c>
      <c r="B83" s="184"/>
      <c r="C83" s="184"/>
      <c r="D83" s="184"/>
      <c r="E83" s="184"/>
      <c r="F83" s="184"/>
      <c r="G83" s="184"/>
    </row>
    <row r="84" spans="1:7" hidden="1" x14ac:dyDescent="0.2">
      <c r="A84" s="184" t="s">
        <v>114</v>
      </c>
      <c r="B84" s="184"/>
      <c r="C84" s="184"/>
      <c r="D84" s="184"/>
      <c r="E84" s="184"/>
      <c r="F84" s="184"/>
      <c r="G84" s="184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87" t="s">
        <v>20</v>
      </c>
      <c r="B87" s="187">
        <v>2017</v>
      </c>
      <c r="C87" s="187">
        <v>2018</v>
      </c>
      <c r="D87" s="187" t="s">
        <v>29</v>
      </c>
      <c r="E87" s="187"/>
      <c r="F87" s="187" t="s">
        <v>62</v>
      </c>
      <c r="G87" s="187"/>
    </row>
    <row r="88" spans="1:7" ht="18" hidden="1" customHeight="1" x14ac:dyDescent="0.2">
      <c r="A88" s="187"/>
      <c r="B88" s="187"/>
      <c r="C88" s="187"/>
      <c r="D88" s="156" t="s">
        <v>22</v>
      </c>
      <c r="E88" s="156" t="s">
        <v>24</v>
      </c>
      <c r="F88" s="156">
        <v>2017</v>
      </c>
      <c r="G88" s="156">
        <v>2018</v>
      </c>
    </row>
    <row r="89" spans="1:7" ht="15.95" hidden="1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0.51077988845924283</v>
      </c>
    </row>
    <row r="90" spans="1:7" ht="15.95" hidden="1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20">
        <v>642442225.45999992</v>
      </c>
      <c r="C92" s="120">
        <f>'P.N.C. x Comp. x Ramos'!F138</f>
        <v>984362601.45000005</v>
      </c>
      <c r="D92" s="120">
        <f t="shared" si="5"/>
        <v>341920375.99000013</v>
      </c>
      <c r="E92" s="121">
        <f t="shared" si="6"/>
        <v>53.221964939365428</v>
      </c>
      <c r="F92" s="122">
        <f>(B92/B103*100)</f>
        <v>18.651331139331052</v>
      </c>
      <c r="G92" s="122">
        <f>(C92/C103*100)</f>
        <v>23.446395734598227</v>
      </c>
    </row>
    <row r="93" spans="1:7" ht="15.95" hidden="1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hidden="1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</v>
      </c>
    </row>
    <row r="95" spans="1:7" ht="15.95" hidden="1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hidden="1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0.98311183302380922</v>
      </c>
    </row>
    <row r="97" spans="1:7" ht="15.95" hidden="1" customHeight="1" x14ac:dyDescent="0.2">
      <c r="A97" s="59" t="s">
        <v>36</v>
      </c>
      <c r="B97" s="120">
        <v>1007619994.55</v>
      </c>
      <c r="C97" s="120">
        <f>'P.N.C. x Comp. x Ramos'!K138</f>
        <v>1129116556.52</v>
      </c>
      <c r="D97" s="120">
        <f t="shared" si="5"/>
        <v>121496561.97000003</v>
      </c>
      <c r="E97" s="121">
        <f>(D97/B97*100)</f>
        <v>12.057776009522323</v>
      </c>
      <c r="F97" s="122">
        <f>(B97/B103*100)</f>
        <v>29.253142829312868</v>
      </c>
      <c r="G97" s="122">
        <f>(C97/C103*100)</f>
        <v>26.894270033885963</v>
      </c>
    </row>
    <row r="98" spans="1:7" ht="15.95" hidden="1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hidden="1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1.5111204882188751</v>
      </c>
    </row>
    <row r="100" spans="1:7" ht="15.95" hidden="1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3" t="s">
        <v>42</v>
      </c>
      <c r="B121" s="183"/>
      <c r="C121" s="183"/>
      <c r="D121" s="183"/>
      <c r="E121" s="183"/>
      <c r="F121" s="183"/>
      <c r="G121" s="183"/>
    </row>
    <row r="122" spans="1:7" hidden="1" x14ac:dyDescent="0.2">
      <c r="A122" s="184" t="s">
        <v>53</v>
      </c>
      <c r="B122" s="184"/>
      <c r="C122" s="184"/>
      <c r="D122" s="184"/>
      <c r="E122" s="184"/>
      <c r="F122" s="184"/>
      <c r="G122" s="184"/>
    </row>
    <row r="123" spans="1:7" hidden="1" x14ac:dyDescent="0.2">
      <c r="A123" s="184" t="s">
        <v>136</v>
      </c>
      <c r="B123" s="184"/>
      <c r="C123" s="184"/>
      <c r="D123" s="184"/>
      <c r="E123" s="184"/>
      <c r="F123" s="184"/>
      <c r="G123" s="184"/>
    </row>
    <row r="124" spans="1:7" hidden="1" x14ac:dyDescent="0.2">
      <c r="A124" s="184" t="s">
        <v>114</v>
      </c>
      <c r="B124" s="184"/>
      <c r="C124" s="184"/>
      <c r="D124" s="184"/>
      <c r="E124" s="184"/>
      <c r="F124" s="184"/>
      <c r="G124" s="184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87" t="s">
        <v>20</v>
      </c>
      <c r="B127" s="187">
        <v>2017</v>
      </c>
      <c r="C127" s="187">
        <v>2018</v>
      </c>
      <c r="D127" s="187" t="s">
        <v>29</v>
      </c>
      <c r="E127" s="187"/>
      <c r="F127" s="187" t="s">
        <v>62</v>
      </c>
      <c r="G127" s="187"/>
    </row>
    <row r="128" spans="1:7" ht="18.75" hidden="1" customHeight="1" x14ac:dyDescent="0.2">
      <c r="A128" s="187"/>
      <c r="B128" s="187"/>
      <c r="C128" s="187"/>
      <c r="D128" s="156" t="s">
        <v>22</v>
      </c>
      <c r="E128" s="156" t="s">
        <v>24</v>
      </c>
      <c r="F128" s="156">
        <v>2017</v>
      </c>
      <c r="G128" s="156">
        <v>2018</v>
      </c>
    </row>
    <row r="129" spans="1:7" ht="15.95" hidden="1" customHeight="1" x14ac:dyDescent="0.2">
      <c r="A129" s="59" t="s">
        <v>12</v>
      </c>
      <c r="B129" s="120">
        <v>21690474.560000006</v>
      </c>
      <c r="C129" s="120">
        <f>'P.N.C. x Comp. x Ramos'!D203</f>
        <v>24183837.610000011</v>
      </c>
      <c r="D129" s="120">
        <f>(C129-B129)</f>
        <v>2493363.0500000045</v>
      </c>
      <c r="E129" s="121">
        <f>(D129/B129*100)</f>
        <v>11.49519824060504</v>
      </c>
      <c r="F129" s="122">
        <f>(B129/B143*100)</f>
        <v>0.4869894234062887</v>
      </c>
      <c r="G129" s="122">
        <f>(C129/C143*100)</f>
        <v>0.47743592057688583</v>
      </c>
    </row>
    <row r="130" spans="1:7" ht="15.95" hidden="1" customHeight="1" x14ac:dyDescent="0.2">
      <c r="A130" s="59" t="s">
        <v>13</v>
      </c>
      <c r="B130" s="120">
        <v>693161294.38999975</v>
      </c>
      <c r="C130" s="120">
        <f>'P.N.C. x Comp. x Ramos'!E203</f>
        <v>738772787.78999984</v>
      </c>
      <c r="D130" s="120">
        <f t="shared" ref="D130:D141" si="7">(C130-B130)</f>
        <v>45611493.400000095</v>
      </c>
      <c r="E130" s="121">
        <f t="shared" ref="E130:E136" si="8">(D130/B130*100)</f>
        <v>6.5802135475754477</v>
      </c>
      <c r="F130" s="122">
        <f>(B130/B143*100)</f>
        <v>15.562694036443553</v>
      </c>
      <c r="G130" s="122">
        <f>(C130/C143*100)</f>
        <v>14.584809562640407</v>
      </c>
    </row>
    <row r="131" spans="1:7" ht="15.95" hidden="1" customHeight="1" x14ac:dyDescent="0.2">
      <c r="A131" s="62" t="s">
        <v>30</v>
      </c>
      <c r="B131" s="63">
        <v>714851768.94999981</v>
      </c>
      <c r="C131" s="63">
        <f>(C129+C130)</f>
        <v>762956625.39999986</v>
      </c>
      <c r="D131" s="63">
        <f t="shared" si="7"/>
        <v>48104856.450000048</v>
      </c>
      <c r="E131" s="64">
        <f t="shared" si="8"/>
        <v>6.7293470533979658</v>
      </c>
      <c r="F131" s="65">
        <f>(F129+F130)</f>
        <v>16.049683459849842</v>
      </c>
      <c r="G131" s="65">
        <f>(G129+G130)</f>
        <v>15.062245483217293</v>
      </c>
    </row>
    <row r="132" spans="1:7" ht="15.95" hidden="1" customHeight="1" x14ac:dyDescent="0.2">
      <c r="A132" s="51" t="s">
        <v>14</v>
      </c>
      <c r="B132" s="120">
        <v>819372632.28000009</v>
      </c>
      <c r="C132" s="120">
        <f>'P.N.C. x Comp. x Ramos'!F203</f>
        <v>1044328237.6199999</v>
      </c>
      <c r="D132" s="120">
        <f t="shared" si="7"/>
        <v>224955605.33999979</v>
      </c>
      <c r="E132" s="121">
        <f t="shared" si="8"/>
        <v>27.454615455489957</v>
      </c>
      <c r="F132" s="122">
        <f>(B132/B143*100)</f>
        <v>18.396361252730937</v>
      </c>
      <c r="G132" s="122">
        <f>(C132/C143*100)</f>
        <v>20.617067545407703</v>
      </c>
    </row>
    <row r="133" spans="1:7" ht="15.95" hidden="1" customHeight="1" x14ac:dyDescent="0.2">
      <c r="A133" s="51" t="s">
        <v>15</v>
      </c>
      <c r="B133" s="120">
        <v>48280051.799999997</v>
      </c>
      <c r="C133" s="120">
        <f>'P.N.C. x Comp. x Ramos'!G203</f>
        <v>54369011.809999995</v>
      </c>
      <c r="D133" s="120">
        <f t="shared" si="7"/>
        <v>6088960.0099999979</v>
      </c>
      <c r="E133" s="121">
        <f t="shared" si="8"/>
        <v>12.611751195345649</v>
      </c>
      <c r="F133" s="122">
        <f>(B133/B143*100)</f>
        <v>1.0839723456980805</v>
      </c>
      <c r="G133" s="122">
        <f>(C133/C143*100)</f>
        <v>1.073349880319632</v>
      </c>
    </row>
    <row r="134" spans="1:7" ht="15.95" hidden="1" customHeight="1" x14ac:dyDescent="0.2">
      <c r="A134" s="51" t="s">
        <v>27</v>
      </c>
      <c r="B134" s="120">
        <v>1178786398.73</v>
      </c>
      <c r="C134" s="120">
        <f>'P.N.C. x Comp. x Ramos'!H203</f>
        <v>1281714854.1599996</v>
      </c>
      <c r="D134" s="120">
        <f t="shared" si="7"/>
        <v>102928455.42999959</v>
      </c>
      <c r="E134" s="121">
        <f t="shared" si="8"/>
        <v>8.7317308327354795</v>
      </c>
      <c r="F134" s="122">
        <f>(B134/B143*100)</f>
        <v>26.465834440309177</v>
      </c>
      <c r="G134" s="122">
        <f>(C134/C143*100)</f>
        <v>25.303540371934712</v>
      </c>
    </row>
    <row r="135" spans="1:7" ht="15.95" hidden="1" customHeight="1" x14ac:dyDescent="0.2">
      <c r="A135" s="51" t="s">
        <v>35</v>
      </c>
      <c r="B135" s="120">
        <v>38084144.640000001</v>
      </c>
      <c r="C135" s="120">
        <f>'P.N.C. x Comp. x Ramos'!I203</f>
        <v>29791239.209999997</v>
      </c>
      <c r="D135" s="120">
        <f t="shared" si="7"/>
        <v>-8292905.4300000034</v>
      </c>
      <c r="E135" s="121">
        <f t="shared" si="8"/>
        <v>-21.77521776684441</v>
      </c>
      <c r="F135" s="122">
        <f>(B135/B143*100)</f>
        <v>0.85505624083290188</v>
      </c>
      <c r="G135" s="122">
        <f>(C135/C143*100)</f>
        <v>0.58813691799977974</v>
      </c>
    </row>
    <row r="136" spans="1:7" ht="15.95" hidden="1" customHeight="1" x14ac:dyDescent="0.2">
      <c r="A136" s="51" t="s">
        <v>16</v>
      </c>
      <c r="B136" s="120">
        <v>59245887.95000001</v>
      </c>
      <c r="C136" s="120">
        <f>'P.N.C. x Comp. x Ramos'!J203</f>
        <v>71424263.460000008</v>
      </c>
      <c r="D136" s="120">
        <f t="shared" si="7"/>
        <v>12178375.509999998</v>
      </c>
      <c r="E136" s="121">
        <f t="shared" si="8"/>
        <v>20.555646866627804</v>
      </c>
      <c r="F136" s="122">
        <f>(B136/B143*100)</f>
        <v>1.3301747148110383</v>
      </c>
      <c r="G136" s="122">
        <f>(C136/C143*100)</f>
        <v>1.4100536699953103</v>
      </c>
    </row>
    <row r="137" spans="1:7" ht="15.95" hidden="1" customHeight="1" x14ac:dyDescent="0.2">
      <c r="A137" s="51" t="s">
        <v>36</v>
      </c>
      <c r="B137" s="120">
        <v>1254674432.5700002</v>
      </c>
      <c r="C137" s="120">
        <f>'P.N.C. x Comp. x Ramos'!K203</f>
        <v>1376917863.6000001</v>
      </c>
      <c r="D137" s="120">
        <f t="shared" si="7"/>
        <v>122243431.02999997</v>
      </c>
      <c r="E137" s="121">
        <f>(D137/B137*100)</f>
        <v>9.7430399358344957</v>
      </c>
      <c r="F137" s="122">
        <f>(B137/B143*100)</f>
        <v>28.169654692879003</v>
      </c>
      <c r="G137" s="122">
        <f>(C137/C143*100)</f>
        <v>27.183032667023632</v>
      </c>
    </row>
    <row r="138" spans="1:7" ht="15.95" hidden="1" customHeight="1" x14ac:dyDescent="0.2">
      <c r="A138" s="51" t="s">
        <v>34</v>
      </c>
      <c r="B138" s="120">
        <v>19134517.210000001</v>
      </c>
      <c r="C138" s="120">
        <f>'P.N.C. x Comp. x Ramos'!L203</f>
        <v>31401461.920000002</v>
      </c>
      <c r="D138" s="120">
        <f t="shared" si="7"/>
        <v>12266944.710000001</v>
      </c>
      <c r="E138" s="121">
        <f>(D138/B138*100)</f>
        <v>64.1089846969805</v>
      </c>
      <c r="F138" s="122">
        <f>(B138/B143*100)</f>
        <v>0.42960367130186039</v>
      </c>
      <c r="G138" s="122">
        <f>(C138/C143*100)</f>
        <v>0.61992584142377638</v>
      </c>
    </row>
    <row r="139" spans="1:7" ht="15.95" hidden="1" customHeight="1" x14ac:dyDescent="0.2">
      <c r="A139" s="51" t="s">
        <v>17</v>
      </c>
      <c r="B139" s="120">
        <v>70990183.589999989</v>
      </c>
      <c r="C139" s="120">
        <f>'P.N.C. x Comp. x Ramos'!M203</f>
        <v>83413931.699999988</v>
      </c>
      <c r="D139" s="120">
        <f t="shared" si="7"/>
        <v>12423748.109999999</v>
      </c>
      <c r="E139" s="121">
        <f>(D139/B139*100)</f>
        <v>17.500656403077773</v>
      </c>
      <c r="F139" s="122">
        <f>(B139/B143*100)</f>
        <v>1.5938548729475404</v>
      </c>
      <c r="G139" s="122">
        <f>(C139/C143*100)</f>
        <v>1.6467530055552237</v>
      </c>
    </row>
    <row r="140" spans="1:7" ht="15.95" hidden="1" customHeight="1" x14ac:dyDescent="0.2">
      <c r="A140" s="51" t="s">
        <v>18</v>
      </c>
      <c r="B140" s="120">
        <v>250572926.98999998</v>
      </c>
      <c r="C140" s="120">
        <f>'P.N.C. x Comp. x Ramos'!N203</f>
        <v>329040304.21999991</v>
      </c>
      <c r="D140" s="120">
        <f t="shared" si="7"/>
        <v>78467377.22999993</v>
      </c>
      <c r="E140" s="121">
        <f>(D140/B140*100)</f>
        <v>31.315185631818661</v>
      </c>
      <c r="F140" s="122">
        <f>(B140/B143*100)</f>
        <v>5.6258043086396228</v>
      </c>
      <c r="G140" s="122">
        <f>(C140/C143*100)</f>
        <v>6.4958946171229339</v>
      </c>
    </row>
    <row r="141" spans="1:7" ht="15.95" hidden="1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84.93775451678269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3" t="s">
        <v>42</v>
      </c>
      <c r="B161" s="183"/>
      <c r="C161" s="183"/>
      <c r="D161" s="183"/>
      <c r="E161" s="183"/>
      <c r="F161" s="183"/>
      <c r="G161" s="183"/>
    </row>
    <row r="162" spans="1:7" hidden="1" x14ac:dyDescent="0.2">
      <c r="A162" s="184" t="s">
        <v>53</v>
      </c>
      <c r="B162" s="184"/>
      <c r="C162" s="184"/>
      <c r="D162" s="184"/>
      <c r="E162" s="184"/>
      <c r="F162" s="184"/>
      <c r="G162" s="184"/>
    </row>
    <row r="163" spans="1:7" hidden="1" x14ac:dyDescent="0.2">
      <c r="A163" s="184" t="s">
        <v>137</v>
      </c>
      <c r="B163" s="184"/>
      <c r="C163" s="184"/>
      <c r="D163" s="184"/>
      <c r="E163" s="184"/>
      <c r="F163" s="184"/>
      <c r="G163" s="184"/>
    </row>
    <row r="164" spans="1:7" hidden="1" x14ac:dyDescent="0.2">
      <c r="A164" s="184" t="s">
        <v>114</v>
      </c>
      <c r="B164" s="184"/>
      <c r="C164" s="184"/>
      <c r="D164" s="184"/>
      <c r="E164" s="184"/>
      <c r="F164" s="184"/>
      <c r="G164" s="184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87" t="s">
        <v>20</v>
      </c>
      <c r="B167" s="187">
        <v>2017</v>
      </c>
      <c r="C167" s="187">
        <v>2018</v>
      </c>
      <c r="D167" s="187" t="s">
        <v>29</v>
      </c>
      <c r="E167" s="187"/>
      <c r="F167" s="187" t="s">
        <v>62</v>
      </c>
      <c r="G167" s="187"/>
    </row>
    <row r="168" spans="1:7" ht="17.25" hidden="1" customHeight="1" x14ac:dyDescent="0.2">
      <c r="A168" s="187"/>
      <c r="B168" s="187"/>
      <c r="C168" s="187"/>
      <c r="D168" s="156" t="s">
        <v>22</v>
      </c>
      <c r="E168" s="156" t="s">
        <v>24</v>
      </c>
      <c r="F168" s="156">
        <v>2017</v>
      </c>
      <c r="G168" s="156">
        <v>2018</v>
      </c>
    </row>
    <row r="169" spans="1:7" ht="15.95" hidden="1" customHeight="1" x14ac:dyDescent="0.2">
      <c r="A169" s="59" t="s">
        <v>12</v>
      </c>
      <c r="B169" s="120">
        <v>16589448.749999998</v>
      </c>
      <c r="C169" s="120">
        <f>'P.N.C. x Comp. x Ramos'!D269</f>
        <v>24578052.100000001</v>
      </c>
      <c r="D169" s="120">
        <f>(C169-B169)</f>
        <v>7988603.3500000034</v>
      </c>
      <c r="E169" s="121">
        <f>(D169/B169*100)</f>
        <v>48.154724550446588</v>
      </c>
      <c r="F169" s="122">
        <f>(B169/B183*100)</f>
        <v>0.44377096009680661</v>
      </c>
      <c r="G169" s="122">
        <f>(C169/C183*100)</f>
        <v>0.52411579054268231</v>
      </c>
    </row>
    <row r="170" spans="1:7" ht="15.95" hidden="1" customHeight="1" x14ac:dyDescent="0.2">
      <c r="A170" s="59" t="s">
        <v>13</v>
      </c>
      <c r="B170" s="120">
        <v>662809465.30999982</v>
      </c>
      <c r="C170" s="120">
        <f>'P.N.C. x Comp. x Ramos'!E269</f>
        <v>759338445.69999969</v>
      </c>
      <c r="D170" s="120">
        <f t="shared" ref="D170:D181" si="9">(C170-B170)</f>
        <v>96528980.389999866</v>
      </c>
      <c r="E170" s="121">
        <f t="shared" ref="E170:E176" si="10">(D170/B170*100)</f>
        <v>14.563609218352472</v>
      </c>
      <c r="F170" s="122">
        <f>(B170/B183*100)</f>
        <v>17.730281289899384</v>
      </c>
      <c r="G170" s="122">
        <f>(C170/C183*100)</f>
        <v>16.192547242484974</v>
      </c>
    </row>
    <row r="171" spans="1:7" ht="15.95" hidden="1" customHeight="1" x14ac:dyDescent="0.2">
      <c r="A171" s="62" t="s">
        <v>30</v>
      </c>
      <c r="B171" s="63">
        <v>679398914.05999982</v>
      </c>
      <c r="C171" s="63">
        <f>(C169+C170)</f>
        <v>783916497.79999971</v>
      </c>
      <c r="D171" s="63">
        <f t="shared" si="9"/>
        <v>104517583.73999989</v>
      </c>
      <c r="E171" s="64">
        <f t="shared" si="10"/>
        <v>15.383831439384613</v>
      </c>
      <c r="F171" s="65">
        <f>(F169+F170)</f>
        <v>18.174052249996191</v>
      </c>
      <c r="G171" s="65">
        <f>(G169+G170)</f>
        <v>16.716663033027658</v>
      </c>
    </row>
    <row r="172" spans="1:7" ht="15.95" hidden="1" customHeight="1" x14ac:dyDescent="0.2">
      <c r="A172" s="59" t="s">
        <v>14</v>
      </c>
      <c r="B172" s="120">
        <v>694711409.53000009</v>
      </c>
      <c r="C172" s="120">
        <f>'P.N.C. x Comp. x Ramos'!F269</f>
        <v>1021219830.84</v>
      </c>
      <c r="D172" s="120">
        <f t="shared" si="9"/>
        <v>326508421.30999994</v>
      </c>
      <c r="E172" s="121">
        <f t="shared" si="10"/>
        <v>46.999144800413731</v>
      </c>
      <c r="F172" s="122">
        <f>(B172/B183*100)</f>
        <v>18.583664463072289</v>
      </c>
      <c r="G172" s="122">
        <f>(C172/C183*100)</f>
        <v>21.777048758008409</v>
      </c>
    </row>
    <row r="173" spans="1:7" ht="15.95" hidden="1" customHeight="1" x14ac:dyDescent="0.2">
      <c r="A173" s="59" t="s">
        <v>15</v>
      </c>
      <c r="B173" s="120">
        <v>35891667.429999985</v>
      </c>
      <c r="C173" s="120">
        <f>'P.N.C. x Comp. x Ramos'!G269</f>
        <v>42541695.850000001</v>
      </c>
      <c r="D173" s="120">
        <f t="shared" si="9"/>
        <v>6650028.4200000167</v>
      </c>
      <c r="E173" s="121">
        <f t="shared" si="10"/>
        <v>18.528056499380138</v>
      </c>
      <c r="F173" s="122">
        <f>(B173/B183*100)</f>
        <v>0.96010904008407028</v>
      </c>
      <c r="G173" s="122">
        <f>(C173/C183*100)</f>
        <v>0.90718232920700415</v>
      </c>
    </row>
    <row r="174" spans="1:7" ht="15.95" hidden="1" customHeight="1" x14ac:dyDescent="0.2">
      <c r="A174" s="59" t="s">
        <v>27</v>
      </c>
      <c r="B174" s="120">
        <v>936066352.82000005</v>
      </c>
      <c r="C174" s="120">
        <f>'P.N.C. x Comp. x Ramos'!H269</f>
        <v>1119980328.3099997</v>
      </c>
      <c r="D174" s="120">
        <f t="shared" si="9"/>
        <v>183913975.48999965</v>
      </c>
      <c r="E174" s="121">
        <f t="shared" si="10"/>
        <v>19.64753619611891</v>
      </c>
      <c r="F174" s="122">
        <f>(B174/B183*100)</f>
        <v>25.039955839716953</v>
      </c>
      <c r="G174" s="122">
        <f>(C174/C183*100)</f>
        <v>23.883071480853783</v>
      </c>
    </row>
    <row r="175" spans="1:7" ht="15.95" hidden="1" customHeight="1" x14ac:dyDescent="0.2">
      <c r="A175" s="59" t="s">
        <v>35</v>
      </c>
      <c r="B175" s="120">
        <v>28210152.160000004</v>
      </c>
      <c r="C175" s="120">
        <f>'P.N.C. x Comp. x Ramos'!I269</f>
        <v>24733079.490000006</v>
      </c>
      <c r="D175" s="120">
        <f t="shared" si="9"/>
        <v>-3477072.6699999981</v>
      </c>
      <c r="E175" s="121">
        <f t="shared" si="10"/>
        <v>-12.325607640394939</v>
      </c>
      <c r="F175" s="122">
        <f>(B175/B183*100)</f>
        <v>0.75462702210163601</v>
      </c>
      <c r="G175" s="122">
        <f>(C175/C183*100)</f>
        <v>0.52742167917596505</v>
      </c>
    </row>
    <row r="176" spans="1:7" ht="15.95" hidden="1" customHeight="1" x14ac:dyDescent="0.2">
      <c r="A176" s="59" t="s">
        <v>16</v>
      </c>
      <c r="B176" s="120">
        <v>46228639.169999994</v>
      </c>
      <c r="C176" s="120">
        <f>'P.N.C. x Comp. x Ramos'!J269</f>
        <v>55679585.700000003</v>
      </c>
      <c r="D176" s="120">
        <f t="shared" si="9"/>
        <v>9450946.5300000086</v>
      </c>
      <c r="E176" s="121">
        <f t="shared" si="10"/>
        <v>20.443921126999527</v>
      </c>
      <c r="F176" s="122">
        <f>(B176/B183*100)</f>
        <v>1.2366250318257104</v>
      </c>
      <c r="G176" s="122">
        <f>(C176/C183*100)</f>
        <v>1.1873418592128597</v>
      </c>
    </row>
    <row r="177" spans="1:7" ht="15.95" hidden="1" customHeight="1" x14ac:dyDescent="0.2">
      <c r="A177" s="59" t="s">
        <v>36</v>
      </c>
      <c r="B177" s="120">
        <v>1022586991.79</v>
      </c>
      <c r="C177" s="120">
        <f>'P.N.C. x Comp. x Ramos'!K269</f>
        <v>1239605379.3300002</v>
      </c>
      <c r="D177" s="120">
        <f t="shared" si="9"/>
        <v>217018387.5400002</v>
      </c>
      <c r="E177" s="121">
        <f>(D177/B177*100)</f>
        <v>21.222486622885519</v>
      </c>
      <c r="F177" s="122">
        <f>(B177/B183*100)</f>
        <v>27.354399652921174</v>
      </c>
      <c r="G177" s="122">
        <f>(C177/C183*100)</f>
        <v>26.434021325412711</v>
      </c>
    </row>
    <row r="178" spans="1:7" ht="15.95" hidden="1" customHeight="1" x14ac:dyDescent="0.2">
      <c r="A178" s="59" t="s">
        <v>34</v>
      </c>
      <c r="B178" s="120">
        <v>33019064.370000001</v>
      </c>
      <c r="C178" s="120">
        <f>'P.N.C. x Comp. x Ramos'!L269</f>
        <v>35143173.009999998</v>
      </c>
      <c r="D178" s="120">
        <f t="shared" si="9"/>
        <v>2124108.6399999969</v>
      </c>
      <c r="E178" s="121">
        <f>(D178/B178*100)</f>
        <v>6.4329764653473633</v>
      </c>
      <c r="F178" s="122">
        <f>(B178/B183*100)</f>
        <v>0.88326635307717283</v>
      </c>
      <c r="G178" s="122">
        <f>(C178/C183*100)</f>
        <v>0.74941219220193644</v>
      </c>
    </row>
    <row r="179" spans="1:7" ht="15.95" hidden="1" customHeight="1" x14ac:dyDescent="0.2">
      <c r="A179" s="59" t="s">
        <v>17</v>
      </c>
      <c r="B179" s="120">
        <v>64462540.530000009</v>
      </c>
      <c r="C179" s="120">
        <f>'P.N.C. x Comp. x Ramos'!M269</f>
        <v>79428304.659999982</v>
      </c>
      <c r="D179" s="120">
        <f t="shared" si="9"/>
        <v>14965764.129999973</v>
      </c>
      <c r="E179" s="121">
        <f>(D179/B179*100)</f>
        <v>23.21621829818374</v>
      </c>
      <c r="F179" s="122">
        <f>(B179/B183*100)</f>
        <v>1.7243854170427102</v>
      </c>
      <c r="G179" s="122">
        <f>(C179/C183*100)</f>
        <v>1.6937724974690287</v>
      </c>
    </row>
    <row r="180" spans="1:7" ht="15.95" hidden="1" customHeight="1" x14ac:dyDescent="0.2">
      <c r="A180" s="59" t="s">
        <v>18</v>
      </c>
      <c r="B180" s="120">
        <v>197715017.58000001</v>
      </c>
      <c r="C180" s="120">
        <f>'P.N.C. x Comp. x Ramos'!N269</f>
        <v>287183839.04999995</v>
      </c>
      <c r="D180" s="120">
        <f t="shared" si="9"/>
        <v>89468821.469999939</v>
      </c>
      <c r="E180" s="121">
        <f>(D180/B180*100)</f>
        <v>45.251404048657463</v>
      </c>
      <c r="F180" s="122">
        <f>(B180/B183*100)</f>
        <v>5.2889149301620773</v>
      </c>
      <c r="G180" s="122">
        <f>(C180/C183*100)</f>
        <v>6.1240648454306585</v>
      </c>
    </row>
    <row r="181" spans="1:7" ht="15.95" hidden="1" customHeight="1" x14ac:dyDescent="0.2">
      <c r="A181" s="62" t="s">
        <v>31</v>
      </c>
      <c r="B181" s="63">
        <v>3058891835.3800006</v>
      </c>
      <c r="C181" s="63">
        <f>SUM(C172:C180)</f>
        <v>3905515216.2399998</v>
      </c>
      <c r="D181" s="63">
        <f t="shared" si="9"/>
        <v>846623380.85999918</v>
      </c>
      <c r="E181" s="64">
        <f>(D181/B181*100)</f>
        <v>27.677454006961465</v>
      </c>
      <c r="F181" s="65">
        <f>SUM(F172:F180)</f>
        <v>81.825947750003792</v>
      </c>
      <c r="G181" s="65">
        <f>SUM(G172:G180)</f>
        <v>83.283336966972342</v>
      </c>
    </row>
    <row r="182" spans="1:7" hidden="1" x14ac:dyDescent="0.2">
      <c r="A182" s="119"/>
      <c r="B182" s="137"/>
      <c r="C182" s="137"/>
      <c r="D182" s="137"/>
      <c r="E182" s="167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3738290749.4400005</v>
      </c>
      <c r="C183" s="66">
        <f>(C171+C181)</f>
        <v>4689431714.039999</v>
      </c>
      <c r="D183" s="66">
        <f>(C183-B183)</f>
        <v>951140964.59999847</v>
      </c>
      <c r="E183" s="57">
        <f>(D183/B183*100)</f>
        <v>25.443204618112709</v>
      </c>
      <c r="F183" s="67">
        <f>(F171+F181)</f>
        <v>99.999999999999986</v>
      </c>
      <c r="G183" s="67">
        <f>(G171+G181)</f>
        <v>100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3" t="s">
        <v>42</v>
      </c>
      <c r="B201" s="183"/>
      <c r="C201" s="183"/>
      <c r="D201" s="183"/>
      <c r="E201" s="183"/>
      <c r="F201" s="183"/>
      <c r="G201" s="183"/>
    </row>
    <row r="202" spans="1:8" hidden="1" x14ac:dyDescent="0.2">
      <c r="A202" s="184" t="s">
        <v>53</v>
      </c>
      <c r="B202" s="184"/>
      <c r="C202" s="184"/>
      <c r="D202" s="184"/>
      <c r="E202" s="184"/>
      <c r="F202" s="184"/>
      <c r="G202" s="184"/>
    </row>
    <row r="203" spans="1:8" hidden="1" x14ac:dyDescent="0.2">
      <c r="A203" s="184" t="s">
        <v>138</v>
      </c>
      <c r="B203" s="184"/>
      <c r="C203" s="184"/>
      <c r="D203" s="184"/>
      <c r="E203" s="184"/>
      <c r="F203" s="184"/>
      <c r="G203" s="184"/>
    </row>
    <row r="204" spans="1:8" hidden="1" x14ac:dyDescent="0.2">
      <c r="A204" s="184" t="s">
        <v>114</v>
      </c>
      <c r="B204" s="184"/>
      <c r="C204" s="184"/>
      <c r="D204" s="184"/>
      <c r="E204" s="184"/>
      <c r="F204" s="184"/>
      <c r="G204" s="184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7" t="s">
        <v>20</v>
      </c>
      <c r="B207" s="187">
        <v>2017</v>
      </c>
      <c r="C207" s="187">
        <v>2018</v>
      </c>
      <c r="D207" s="187" t="s">
        <v>29</v>
      </c>
      <c r="E207" s="187"/>
      <c r="F207" s="187" t="s">
        <v>62</v>
      </c>
      <c r="G207" s="187"/>
    </row>
    <row r="208" spans="1:8" ht="19.5" hidden="1" customHeight="1" x14ac:dyDescent="0.2">
      <c r="A208" s="187"/>
      <c r="B208" s="187"/>
      <c r="C208" s="187"/>
      <c r="D208" s="156" t="s">
        <v>22</v>
      </c>
      <c r="E208" s="156" t="s">
        <v>24</v>
      </c>
      <c r="F208" s="156">
        <v>2017</v>
      </c>
      <c r="G208" s="156">
        <v>2018</v>
      </c>
      <c r="H208" s="27"/>
    </row>
    <row r="209" spans="1:8" ht="15.95" hidden="1" customHeight="1" x14ac:dyDescent="0.2">
      <c r="A209" s="59" t="s">
        <v>12</v>
      </c>
      <c r="B209" s="120">
        <v>20822127.909999996</v>
      </c>
      <c r="C209" s="129">
        <f>'P.N.C. x Comp. x Ramos'!D335</f>
        <v>27896800.020000003</v>
      </c>
      <c r="D209" s="129">
        <f>(C209-B209)</f>
        <v>7074672.1100000069</v>
      </c>
      <c r="E209" s="130">
        <f>(D209/B209*100)</f>
        <v>33.976700847190259</v>
      </c>
      <c r="F209" s="131">
        <f>(B209/B223*100)</f>
        <v>0.4634699331089378</v>
      </c>
      <c r="G209" s="131">
        <f>(C209/C223*100)</f>
        <v>0.55582182498403099</v>
      </c>
      <c r="H209" s="7"/>
    </row>
    <row r="210" spans="1:8" ht="15.95" hidden="1" customHeight="1" x14ac:dyDescent="0.2">
      <c r="A210" s="59" t="s">
        <v>13</v>
      </c>
      <c r="B210" s="120">
        <v>688105790.72000015</v>
      </c>
      <c r="C210" s="129">
        <f>'P.N.C. x Comp. x Ramos'!E335</f>
        <v>754590798.98999965</v>
      </c>
      <c r="D210" s="129">
        <f t="shared" ref="D210:D221" si="11">(C210-B210)</f>
        <v>66485008.269999504</v>
      </c>
      <c r="E210" s="130">
        <f t="shared" ref="E210:E216" si="12">(D210/B210*100)</f>
        <v>9.6620329557803686</v>
      </c>
      <c r="F210" s="131">
        <f>(B210/B223*100)</f>
        <v>15.316222538605629</v>
      </c>
      <c r="G210" s="131">
        <f>(C210/C223*100)</f>
        <v>15.034628871773359</v>
      </c>
      <c r="H210" s="7"/>
    </row>
    <row r="211" spans="1:8" ht="15.95" hidden="1" customHeight="1" x14ac:dyDescent="0.2">
      <c r="A211" s="62" t="s">
        <v>30</v>
      </c>
      <c r="B211" s="63">
        <v>708927918.63000011</v>
      </c>
      <c r="C211" s="63">
        <f>(C209+C210)</f>
        <v>782487599.00999963</v>
      </c>
      <c r="D211" s="63">
        <f t="shared" si="11"/>
        <v>73559680.379999518</v>
      </c>
      <c r="E211" s="64">
        <f t="shared" si="12"/>
        <v>10.376186132174517</v>
      </c>
      <c r="F211" s="65">
        <f>(F209+F210)</f>
        <v>15.779692471714567</v>
      </c>
      <c r="G211" s="65">
        <f>(G209+G210)</f>
        <v>15.59045069675739</v>
      </c>
      <c r="H211" s="2"/>
    </row>
    <row r="212" spans="1:8" ht="15.95" hidden="1" customHeight="1" x14ac:dyDescent="0.2">
      <c r="A212" s="59" t="s">
        <v>14</v>
      </c>
      <c r="B212" s="120">
        <v>858294055.10000002</v>
      </c>
      <c r="C212" s="129">
        <f>'P.N.C. x Comp. x Ramos'!F335</f>
        <v>1114030564.1800001</v>
      </c>
      <c r="D212" s="129">
        <f t="shared" si="11"/>
        <v>255736509.08000004</v>
      </c>
      <c r="E212" s="130">
        <f t="shared" si="12"/>
        <v>29.795908239187806</v>
      </c>
      <c r="F212" s="131">
        <f>(B212/B223*100)</f>
        <v>19.104362917391956</v>
      </c>
      <c r="G212" s="131">
        <f>(C212/C223*100)</f>
        <v>22.196183821319774</v>
      </c>
      <c r="H212" s="7"/>
    </row>
    <row r="213" spans="1:8" ht="15.95" hidden="1" customHeight="1" x14ac:dyDescent="0.2">
      <c r="A213" s="59" t="s">
        <v>15</v>
      </c>
      <c r="B213" s="120">
        <v>45018169.280000001</v>
      </c>
      <c r="C213" s="129">
        <f>'P.N.C. x Comp. x Ramos'!G335</f>
        <v>63458182.779999986</v>
      </c>
      <c r="D213" s="129">
        <f t="shared" si="11"/>
        <v>18440013.499999985</v>
      </c>
      <c r="E213" s="130">
        <f t="shared" si="12"/>
        <v>40.961269182912417</v>
      </c>
      <c r="F213" s="131">
        <f>(B213/B223*100)</f>
        <v>1.0020382160301715</v>
      </c>
      <c r="G213" s="131">
        <f>(C213/C223*100)</f>
        <v>1.2643544398519797</v>
      </c>
      <c r="H213" s="7"/>
    </row>
    <row r="214" spans="1:8" ht="15.95" hidden="1" customHeight="1" x14ac:dyDescent="0.2">
      <c r="A214" s="59" t="s">
        <v>27</v>
      </c>
      <c r="B214" s="120">
        <v>1234323141.0199997</v>
      </c>
      <c r="C214" s="129">
        <f>'P.N.C. x Comp. x Ramos'!H335</f>
        <v>1261168940.6699996</v>
      </c>
      <c r="D214" s="129">
        <f t="shared" si="11"/>
        <v>26845799.649999857</v>
      </c>
      <c r="E214" s="130">
        <f t="shared" si="12"/>
        <v>2.1749409662542232</v>
      </c>
      <c r="F214" s="131">
        <f>(B214/B223*100)</f>
        <v>27.474217144185886</v>
      </c>
      <c r="G214" s="131">
        <f>(C214/C223*100)</f>
        <v>25.127800382618084</v>
      </c>
      <c r="H214" s="7"/>
    </row>
    <row r="215" spans="1:8" ht="15.95" hidden="1" customHeight="1" x14ac:dyDescent="0.2">
      <c r="A215" s="59" t="s">
        <v>35</v>
      </c>
      <c r="B215" s="120">
        <v>20975896.07</v>
      </c>
      <c r="C215" s="129">
        <f>'P.N.C. x Comp. x Ramos'!I335</f>
        <v>23008671.979999989</v>
      </c>
      <c r="D215" s="129">
        <f t="shared" si="11"/>
        <v>2032775.909999989</v>
      </c>
      <c r="E215" s="130">
        <f t="shared" si="12"/>
        <v>9.6910086854753796</v>
      </c>
      <c r="F215" s="131">
        <f>(B215/B223*100)</f>
        <v>0.46689258612199808</v>
      </c>
      <c r="G215" s="131">
        <f>(C215/C223*100)</f>
        <v>0.45842971384581516</v>
      </c>
      <c r="H215" s="7"/>
    </row>
    <row r="216" spans="1:8" ht="15.95" hidden="1" customHeight="1" x14ac:dyDescent="0.2">
      <c r="A216" s="59" t="s">
        <v>16</v>
      </c>
      <c r="B216" s="120">
        <v>50199042.920000017</v>
      </c>
      <c r="C216" s="129">
        <f>'P.N.C. x Comp. x Ramos'!J335</f>
        <v>54905734.590000004</v>
      </c>
      <c r="D216" s="129">
        <f t="shared" si="11"/>
        <v>4706691.6699999869</v>
      </c>
      <c r="E216" s="130">
        <f t="shared" si="12"/>
        <v>9.3760585784490598</v>
      </c>
      <c r="F216" s="131">
        <f>(B216/B223*100)</f>
        <v>1.1173568409927761</v>
      </c>
      <c r="G216" s="131">
        <f>(C216/C223*100)</f>
        <v>1.0939536283739912</v>
      </c>
      <c r="H216" s="7"/>
    </row>
    <row r="217" spans="1:8" ht="15.95" hidden="1" customHeight="1" x14ac:dyDescent="0.2">
      <c r="A217" s="59" t="s">
        <v>36</v>
      </c>
      <c r="B217" s="120">
        <v>1223047415.3999996</v>
      </c>
      <c r="C217" s="129">
        <f>'P.N.C. x Comp. x Ramos'!K335</f>
        <v>1275937830.0600002</v>
      </c>
      <c r="D217" s="129">
        <f t="shared" si="11"/>
        <v>52890414.660000563</v>
      </c>
      <c r="E217" s="130">
        <f>(D217/B217*100)</f>
        <v>4.3244778570340765</v>
      </c>
      <c r="F217" s="131">
        <f>(B217/B223*100)</f>
        <v>27.223236081085879</v>
      </c>
      <c r="G217" s="131">
        <f>(C217/C223*100)</f>
        <v>25.422058901439321</v>
      </c>
      <c r="H217" s="7"/>
    </row>
    <row r="218" spans="1:8" ht="15.95" hidden="1" customHeight="1" x14ac:dyDescent="0.2">
      <c r="A218" s="59" t="s">
        <v>34</v>
      </c>
      <c r="B218" s="120">
        <v>85353614.579999998</v>
      </c>
      <c r="C218" s="129">
        <f>'P.N.C. x Comp. x Ramos'!L335</f>
        <v>34302337.170000002</v>
      </c>
      <c r="D218" s="129">
        <f t="shared" si="11"/>
        <v>-51051277.409999996</v>
      </c>
      <c r="E218" s="130">
        <f>(D218/B218*100)</f>
        <v>-59.811500264175457</v>
      </c>
      <c r="F218" s="151">
        <f>(B218/B223*100)</f>
        <v>1.899845885635935</v>
      </c>
      <c r="G218" s="151">
        <f>(C218/C223*100)</f>
        <v>0.6834471205793502</v>
      </c>
      <c r="H218" s="7"/>
    </row>
    <row r="219" spans="1:8" ht="15.95" hidden="1" customHeight="1" x14ac:dyDescent="0.2">
      <c r="A219" s="59" t="s">
        <v>17</v>
      </c>
      <c r="B219" s="120">
        <v>75975060.420000002</v>
      </c>
      <c r="C219" s="129">
        <f>'P.N.C. x Comp. x Ramos'!M335</f>
        <v>176142395.08999997</v>
      </c>
      <c r="D219" s="129">
        <f t="shared" si="11"/>
        <v>100167334.66999997</v>
      </c>
      <c r="E219" s="130">
        <f>(D219/B219*100)</f>
        <v>131.84238895798427</v>
      </c>
      <c r="F219" s="131">
        <f>(B219/B223*100)</f>
        <v>1.6910930680573713</v>
      </c>
      <c r="G219" s="131">
        <f>(C219/C223*100)</f>
        <v>3.5094988466702994</v>
      </c>
      <c r="H219" s="7"/>
    </row>
    <row r="220" spans="1:8" ht="15.95" hidden="1" customHeight="1" x14ac:dyDescent="0.2">
      <c r="A220" s="59" t="s">
        <v>18</v>
      </c>
      <c r="B220" s="120">
        <v>190545603.12</v>
      </c>
      <c r="C220" s="129">
        <f>'P.N.C. x Comp. x Ramos'!N335</f>
        <v>233576207.95000002</v>
      </c>
      <c r="D220" s="129">
        <f t="shared" si="11"/>
        <v>43030604.830000013</v>
      </c>
      <c r="E220" s="130">
        <f>(D220/B220*100)</f>
        <v>22.582837979683323</v>
      </c>
      <c r="F220" s="131">
        <f>(B220/B223*100)</f>
        <v>4.2412647887834742</v>
      </c>
      <c r="G220" s="131">
        <f>(C220/C223*100)</f>
        <v>4.6538224485439939</v>
      </c>
      <c r="H220" s="7"/>
    </row>
    <row r="221" spans="1:8" ht="15.95" hidden="1" customHeight="1" x14ac:dyDescent="0.2">
      <c r="A221" s="62" t="s">
        <v>31</v>
      </c>
      <c r="B221" s="63">
        <v>3783731997.9099994</v>
      </c>
      <c r="C221" s="63">
        <f>SUM(C212:C220)</f>
        <v>4236530864.4700003</v>
      </c>
      <c r="D221" s="63">
        <f t="shared" si="11"/>
        <v>452798866.5600009</v>
      </c>
      <c r="E221" s="64">
        <f>(D221/B221*100)</f>
        <v>11.966990971086512</v>
      </c>
      <c r="F221" s="65">
        <f>SUM(F212:F220)</f>
        <v>84.220307528285446</v>
      </c>
      <c r="G221" s="65">
        <f>SUM(G212:G220)</f>
        <v>84.409549303242599</v>
      </c>
      <c r="H221" s="7"/>
    </row>
    <row r="222" spans="1:8" ht="15.95" hidden="1" customHeight="1" x14ac:dyDescent="0.2">
      <c r="A222" s="119"/>
      <c r="B222" s="137"/>
      <c r="C222" s="137"/>
      <c r="D222" s="137"/>
      <c r="E222" s="167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4492659916.539999</v>
      </c>
      <c r="C223" s="66">
        <f>(C211+C221)</f>
        <v>5019018463.4799995</v>
      </c>
      <c r="D223" s="66">
        <f>(C223-B223)</f>
        <v>526358546.94000053</v>
      </c>
      <c r="E223" s="57">
        <f>(D223/B223*100)</f>
        <v>11.715966859681048</v>
      </c>
      <c r="F223" s="67">
        <f>(F211+F221)</f>
        <v>100.00000000000001</v>
      </c>
      <c r="G223" s="67">
        <f>(G211+G221)</f>
        <v>99.999999999999986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3" t="s">
        <v>42</v>
      </c>
      <c r="B240" s="183"/>
      <c r="C240" s="183"/>
      <c r="D240" s="183"/>
      <c r="E240" s="183"/>
      <c r="F240" s="183"/>
      <c r="G240" s="183"/>
    </row>
    <row r="241" spans="1:7" hidden="1" x14ac:dyDescent="0.2">
      <c r="A241" s="184" t="s">
        <v>53</v>
      </c>
      <c r="B241" s="184"/>
      <c r="C241" s="184"/>
      <c r="D241" s="184"/>
      <c r="E241" s="184"/>
      <c r="F241" s="184"/>
      <c r="G241" s="184"/>
    </row>
    <row r="242" spans="1:7" hidden="1" x14ac:dyDescent="0.2">
      <c r="A242" s="184" t="s">
        <v>139</v>
      </c>
      <c r="B242" s="184"/>
      <c r="C242" s="184"/>
      <c r="D242" s="184"/>
      <c r="E242" s="184"/>
      <c r="F242" s="184"/>
      <c r="G242" s="184"/>
    </row>
    <row r="243" spans="1:7" hidden="1" x14ac:dyDescent="0.2">
      <c r="A243" s="184" t="s">
        <v>114</v>
      </c>
      <c r="B243" s="184"/>
      <c r="C243" s="184"/>
      <c r="D243" s="184"/>
      <c r="E243" s="184"/>
      <c r="F243" s="184"/>
      <c r="G243" s="184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87" t="s">
        <v>20</v>
      </c>
      <c r="B246" s="187">
        <v>2017</v>
      </c>
      <c r="C246" s="187">
        <v>2018</v>
      </c>
      <c r="D246" s="187" t="s">
        <v>29</v>
      </c>
      <c r="E246" s="187"/>
      <c r="F246" s="187" t="s">
        <v>62</v>
      </c>
      <c r="G246" s="187"/>
    </row>
    <row r="247" spans="1:7" ht="19.5" hidden="1" customHeight="1" x14ac:dyDescent="0.2">
      <c r="A247" s="187"/>
      <c r="B247" s="187"/>
      <c r="C247" s="187"/>
      <c r="D247" s="156" t="s">
        <v>22</v>
      </c>
      <c r="E247" s="156" t="s">
        <v>24</v>
      </c>
      <c r="F247" s="156">
        <v>2017</v>
      </c>
      <c r="G247" s="156">
        <v>2018</v>
      </c>
    </row>
    <row r="248" spans="1:7" ht="15.95" hidden="1" customHeight="1" x14ac:dyDescent="0.2">
      <c r="A248" s="59" t="s">
        <v>12</v>
      </c>
      <c r="B248" s="48">
        <v>22333995.289999999</v>
      </c>
      <c r="C248" s="48">
        <f>'P.N.C. x Comp. x Ramos'!D400</f>
        <v>22710487.830000002</v>
      </c>
      <c r="D248" s="48">
        <f>(C248-B248)</f>
        <v>376492.54000000283</v>
      </c>
      <c r="E248" s="60">
        <f>(D248/B248*100)</f>
        <v>1.6857375275286128</v>
      </c>
      <c r="F248" s="61">
        <f>(B248/B262*100)</f>
        <v>0.54854521784433918</v>
      </c>
      <c r="G248" s="132">
        <f>(C248/C262*100)</f>
        <v>0.45961739409643121</v>
      </c>
    </row>
    <row r="249" spans="1:7" ht="15.95" hidden="1" customHeight="1" x14ac:dyDescent="0.2">
      <c r="A249" s="59" t="s">
        <v>13</v>
      </c>
      <c r="B249" s="48">
        <v>711900813.61000001</v>
      </c>
      <c r="C249" s="48">
        <f>'P.N.C. x Comp. x Ramos'!E400</f>
        <v>746866338.16000009</v>
      </c>
      <c r="D249" s="48">
        <f t="shared" ref="D249:D260" si="13">(C249-B249)</f>
        <v>34965524.550000072</v>
      </c>
      <c r="E249" s="60">
        <f t="shared" ref="E249:E255" si="14">(D249/B249*100)</f>
        <v>4.9115724945856298</v>
      </c>
      <c r="F249" s="61">
        <f>(B249/B262*100)</f>
        <v>17.484994592978612</v>
      </c>
      <c r="G249" s="132">
        <f>(C249/C262*100)</f>
        <v>15.115164528962177</v>
      </c>
    </row>
    <row r="250" spans="1:7" ht="15.95" hidden="1" customHeight="1" x14ac:dyDescent="0.2">
      <c r="A250" s="62" t="s">
        <v>30</v>
      </c>
      <c r="B250" s="63">
        <v>734234808.89999998</v>
      </c>
      <c r="C250" s="63">
        <f>(C248+C249)</f>
        <v>769576825.99000013</v>
      </c>
      <c r="D250" s="63">
        <f t="shared" si="13"/>
        <v>35342017.090000153</v>
      </c>
      <c r="E250" s="64">
        <f t="shared" si="14"/>
        <v>4.8134488669841318</v>
      </c>
      <c r="F250" s="65">
        <f>(F248+F249)</f>
        <v>18.033539810822951</v>
      </c>
      <c r="G250" s="133">
        <f>(G248+G249)</f>
        <v>15.574781923058609</v>
      </c>
    </row>
    <row r="251" spans="1:7" ht="15.95" hidden="1" customHeight="1" x14ac:dyDescent="0.2">
      <c r="A251" s="59" t="s">
        <v>14</v>
      </c>
      <c r="B251" s="48">
        <v>742061398.9200002</v>
      </c>
      <c r="C251" s="48">
        <f>'P.N.C. x Comp. x Ramos'!F400</f>
        <v>1138067917.22</v>
      </c>
      <c r="D251" s="48">
        <f t="shared" si="13"/>
        <v>396006518.29999983</v>
      </c>
      <c r="E251" s="60">
        <f t="shared" si="14"/>
        <v>53.365734813365805</v>
      </c>
      <c r="F251" s="61">
        <f>(B251/B262*100)</f>
        <v>18.225768674120939</v>
      </c>
      <c r="G251" s="132">
        <f>(C251/C262*100)</f>
        <v>23.03234586297345</v>
      </c>
    </row>
    <row r="252" spans="1:7" ht="15.95" hidden="1" customHeight="1" x14ac:dyDescent="0.2">
      <c r="A252" s="59" t="s">
        <v>15</v>
      </c>
      <c r="B252" s="48">
        <v>56265282.970000006</v>
      </c>
      <c r="C252" s="48">
        <f>'P.N.C. x Comp. x Ramos'!G400</f>
        <v>47721244.829999991</v>
      </c>
      <c r="D252" s="48">
        <f t="shared" si="13"/>
        <v>-8544038.1400000155</v>
      </c>
      <c r="E252" s="60">
        <f t="shared" si="14"/>
        <v>-15.18527534031171</v>
      </c>
      <c r="F252" s="61">
        <f>(B252/B262*100)</f>
        <v>1.3819315130630192</v>
      </c>
      <c r="G252" s="132">
        <f>(C252/C262*100)</f>
        <v>0.96578789306448753</v>
      </c>
    </row>
    <row r="253" spans="1:7" ht="15.95" hidden="1" customHeight="1" x14ac:dyDescent="0.2">
      <c r="A253" s="59" t="s">
        <v>27</v>
      </c>
      <c r="B253" s="48">
        <v>964048448.16999996</v>
      </c>
      <c r="C253" s="48">
        <f>'P.N.C. x Comp. x Ramos'!H400</f>
        <v>1233111604.01</v>
      </c>
      <c r="D253" s="48">
        <f t="shared" si="13"/>
        <v>269063155.84000003</v>
      </c>
      <c r="E253" s="60">
        <f t="shared" si="14"/>
        <v>27.909713080369329</v>
      </c>
      <c r="F253" s="61">
        <f>(B253/B262*100)</f>
        <v>23.677992188468387</v>
      </c>
      <c r="G253" s="132">
        <f>(C253/C262*100)</f>
        <v>24.955850631991755</v>
      </c>
    </row>
    <row r="254" spans="1:7" ht="15.95" hidden="1" customHeight="1" x14ac:dyDescent="0.2">
      <c r="A254" s="59" t="s">
        <v>35</v>
      </c>
      <c r="B254" s="48">
        <v>26338195.18</v>
      </c>
      <c r="C254" s="48">
        <f>'P.N.C. x Comp. x Ramos'!I400</f>
        <v>25487694.469999999</v>
      </c>
      <c r="D254" s="48">
        <f t="shared" si="13"/>
        <v>-850500.71000000089</v>
      </c>
      <c r="E254" s="60">
        <f t="shared" si="14"/>
        <v>-3.2291533424652861</v>
      </c>
      <c r="F254" s="61">
        <f>(B254/B262*100)</f>
        <v>0.64689236408627471</v>
      </c>
      <c r="G254" s="132">
        <f>(C254/C262*100)</f>
        <v>0.51582281285709486</v>
      </c>
    </row>
    <row r="255" spans="1:7" ht="15.95" hidden="1" customHeight="1" x14ac:dyDescent="0.2">
      <c r="A255" s="59" t="s">
        <v>16</v>
      </c>
      <c r="B255" s="48">
        <v>48394568.900000006</v>
      </c>
      <c r="C255" s="48">
        <f>'P.N.C. x Comp. x Ramos'!J400</f>
        <v>60406963.199999988</v>
      </c>
      <c r="D255" s="48">
        <f t="shared" si="13"/>
        <v>12012394.299999982</v>
      </c>
      <c r="E255" s="60">
        <f t="shared" si="14"/>
        <v>24.821781809487263</v>
      </c>
      <c r="F255" s="61">
        <f>(B255/B262*100)</f>
        <v>1.1886189190529461</v>
      </c>
      <c r="G255" s="132">
        <f>(C255/C262*100)</f>
        <v>1.2225228810183164</v>
      </c>
    </row>
    <row r="256" spans="1:7" ht="15.95" hidden="1" customHeight="1" x14ac:dyDescent="0.2">
      <c r="A256" s="59" t="s">
        <v>36</v>
      </c>
      <c r="B256" s="48">
        <v>1131301612.7800002</v>
      </c>
      <c r="C256" s="48">
        <f>'P.N.C. x Comp. x Ramos'!K400</f>
        <v>1210080899.6099999</v>
      </c>
      <c r="D256" s="48">
        <f t="shared" si="13"/>
        <v>78779286.829999685</v>
      </c>
      <c r="E256" s="60">
        <f>(D256/B256*100)</f>
        <v>6.963597146866225</v>
      </c>
      <c r="F256" s="61">
        <f>(B256/B262*100)</f>
        <v>27.785896861360783</v>
      </c>
      <c r="G256" s="132">
        <f>(C256/C262*100)</f>
        <v>24.489752659118167</v>
      </c>
    </row>
    <row r="257" spans="1:7" ht="15.95" hidden="1" customHeight="1" x14ac:dyDescent="0.2">
      <c r="A257" s="59" t="s">
        <v>34</v>
      </c>
      <c r="B257" s="48">
        <v>29847985.579999998</v>
      </c>
      <c r="C257" s="48">
        <f>'P.N.C. x Comp. x Ramos'!L400</f>
        <v>36261068.659999996</v>
      </c>
      <c r="D257" s="48">
        <f t="shared" si="13"/>
        <v>6413083.0799999982</v>
      </c>
      <c r="E257" s="60">
        <f>(D257/B257*100)</f>
        <v>21.485815392168917</v>
      </c>
      <c r="F257" s="61">
        <f>(B257/B262*100)</f>
        <v>0.73309631974028211</v>
      </c>
      <c r="G257" s="132">
        <f>(C257/C262*100)</f>
        <v>0.73385556529725005</v>
      </c>
    </row>
    <row r="258" spans="1:7" ht="15.95" hidden="1" customHeight="1" x14ac:dyDescent="0.2">
      <c r="A258" s="59" t="s">
        <v>17</v>
      </c>
      <c r="B258" s="48">
        <v>94830982.970000029</v>
      </c>
      <c r="C258" s="48">
        <f>'P.N.C. x Comp. x Ramos'!M400</f>
        <v>148022975.90999997</v>
      </c>
      <c r="D258" s="48">
        <f t="shared" si="13"/>
        <v>53191992.939999938</v>
      </c>
      <c r="E258" s="60">
        <f>(D258/B258*100)</f>
        <v>56.091365157342445</v>
      </c>
      <c r="F258" s="61">
        <f>(B258/B262*100)</f>
        <v>2.329143600874803</v>
      </c>
      <c r="G258" s="132">
        <f>(C258/C262*100)</f>
        <v>2.9957055508196451</v>
      </c>
    </row>
    <row r="259" spans="1:7" ht="15.95" hidden="1" customHeight="1" x14ac:dyDescent="0.2">
      <c r="A259" s="59" t="s">
        <v>18</v>
      </c>
      <c r="B259" s="48">
        <v>244172476.31999996</v>
      </c>
      <c r="C259" s="48">
        <f>'P.N.C. x Comp. x Ramos'!N400</f>
        <v>272435207.68999994</v>
      </c>
      <c r="D259" s="48">
        <f t="shared" si="13"/>
        <v>28262731.369999975</v>
      </c>
      <c r="E259" s="60">
        <f>(D259/B259*100)</f>
        <v>11.574904672285948</v>
      </c>
      <c r="F259" s="61">
        <f>(B259/B262*100)</f>
        <v>5.9971197484096068</v>
      </c>
      <c r="G259" s="132">
        <f>(C259/C262*100)</f>
        <v>5.5135742198012387</v>
      </c>
    </row>
    <row r="260" spans="1:7" ht="15.95" hidden="1" customHeight="1" x14ac:dyDescent="0.2">
      <c r="A260" s="62" t="s">
        <v>31</v>
      </c>
      <c r="B260" s="63">
        <v>3337260951.7900004</v>
      </c>
      <c r="C260" s="63">
        <f>SUM(C251:C259)</f>
        <v>4171595575.599999</v>
      </c>
      <c r="D260" s="63">
        <f t="shared" si="13"/>
        <v>834334623.80999851</v>
      </c>
      <c r="E260" s="64">
        <f>(D260/B260*100)</f>
        <v>25.000580891418995</v>
      </c>
      <c r="F260" s="65">
        <f>SUM(F251:F259)</f>
        <v>81.966460189177042</v>
      </c>
      <c r="G260" s="133">
        <f>SUM(G251:G259)</f>
        <v>84.425218076941405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68"/>
    </row>
    <row r="262" spans="1:7" ht="19.5" hidden="1" customHeight="1" x14ac:dyDescent="0.2">
      <c r="A262" s="55" t="s">
        <v>19</v>
      </c>
      <c r="B262" s="66">
        <f>(B250+B260)</f>
        <v>4071495760.6900005</v>
      </c>
      <c r="C262" s="66">
        <f>(C250+C260)</f>
        <v>4941172401.5899992</v>
      </c>
      <c r="D262" s="66">
        <f>(C262-B262)</f>
        <v>869676640.89999866</v>
      </c>
      <c r="E262" s="57">
        <f>(D262/B262*100)</f>
        <v>21.360126401129143</v>
      </c>
      <c r="F262" s="67">
        <f>(F250+F260)</f>
        <v>100</v>
      </c>
      <c r="G262" s="134">
        <f>(G250+G260)</f>
        <v>100.00000000000001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x14ac:dyDescent="0.3">
      <c r="A279" s="183" t="s">
        <v>42</v>
      </c>
      <c r="B279" s="183"/>
      <c r="C279" s="183"/>
      <c r="D279" s="183"/>
      <c r="E279" s="183"/>
      <c r="F279" s="183"/>
      <c r="G279" s="183"/>
    </row>
    <row r="280" spans="1:7" x14ac:dyDescent="0.2">
      <c r="A280" s="184" t="s">
        <v>53</v>
      </c>
      <c r="B280" s="184"/>
      <c r="C280" s="184"/>
      <c r="D280" s="184"/>
      <c r="E280" s="184"/>
      <c r="F280" s="184"/>
      <c r="G280" s="184"/>
    </row>
    <row r="281" spans="1:7" x14ac:dyDescent="0.2">
      <c r="A281" s="184" t="s">
        <v>140</v>
      </c>
      <c r="B281" s="184"/>
      <c r="C281" s="184"/>
      <c r="D281" s="184"/>
      <c r="E281" s="184"/>
      <c r="F281" s="184"/>
      <c r="G281" s="184"/>
    </row>
    <row r="282" spans="1:7" x14ac:dyDescent="0.2">
      <c r="A282" s="184" t="s">
        <v>114</v>
      </c>
      <c r="B282" s="184"/>
      <c r="C282" s="184"/>
      <c r="D282" s="184"/>
      <c r="E282" s="184"/>
      <c r="F282" s="184"/>
      <c r="G282" s="184"/>
    </row>
    <row r="283" spans="1:7" x14ac:dyDescent="0.2">
      <c r="A283" s="1"/>
      <c r="B283" s="1"/>
      <c r="C283" s="1"/>
      <c r="D283" s="1"/>
      <c r="E283" s="1"/>
      <c r="F283" s="1"/>
      <c r="G283" s="1"/>
    </row>
    <row r="284" spans="1:7" x14ac:dyDescent="0.2">
      <c r="A284" s="1"/>
      <c r="B284" s="1"/>
      <c r="C284" s="1"/>
      <c r="D284" s="1"/>
      <c r="E284" s="1"/>
      <c r="F284" s="1"/>
      <c r="G284" s="1"/>
    </row>
    <row r="285" spans="1:7" ht="18.75" customHeight="1" x14ac:dyDescent="0.2">
      <c r="A285" s="187" t="s">
        <v>20</v>
      </c>
      <c r="B285" s="187">
        <v>2017</v>
      </c>
      <c r="C285" s="187">
        <v>2018</v>
      </c>
      <c r="D285" s="187" t="s">
        <v>29</v>
      </c>
      <c r="E285" s="187"/>
      <c r="F285" s="187" t="s">
        <v>62</v>
      </c>
      <c r="G285" s="187"/>
    </row>
    <row r="286" spans="1:7" ht="18.75" customHeight="1" x14ac:dyDescent="0.2">
      <c r="A286" s="187"/>
      <c r="B286" s="187"/>
      <c r="C286" s="187"/>
      <c r="D286" s="156" t="s">
        <v>22</v>
      </c>
      <c r="E286" s="156" t="s">
        <v>24</v>
      </c>
      <c r="F286" s="156">
        <v>2017</v>
      </c>
      <c r="G286" s="156">
        <v>2018</v>
      </c>
    </row>
    <row r="287" spans="1:7" ht="15.95" customHeight="1" x14ac:dyDescent="0.2">
      <c r="A287" s="59" t="s">
        <v>12</v>
      </c>
      <c r="B287" s="129">
        <v>16688034.329999996</v>
      </c>
      <c r="C287" s="129">
        <f>'P.N.C. x Comp. x Ramos'!D466</f>
        <v>29961106.5</v>
      </c>
      <c r="D287" s="129">
        <f>(C287-B287)</f>
        <v>13273072.170000004</v>
      </c>
      <c r="E287" s="130">
        <f>(D287/B287*100)</f>
        <v>79.536462518770506</v>
      </c>
      <c r="F287" s="131">
        <f>(B287/B301*100)</f>
        <v>0.39881016916277934</v>
      </c>
      <c r="G287" s="131">
        <f>(C287/C301*100)</f>
        <v>0.59386270514091344</v>
      </c>
    </row>
    <row r="288" spans="1:7" ht="15.95" customHeight="1" x14ac:dyDescent="0.2">
      <c r="A288" s="59" t="s">
        <v>13</v>
      </c>
      <c r="B288" s="129">
        <v>695773588.73000026</v>
      </c>
      <c r="C288" s="129">
        <f>'P.N.C. x Comp. x Ramos'!E466</f>
        <v>772331156.6700002</v>
      </c>
      <c r="D288" s="129">
        <f t="shared" ref="D288:D299" si="15">(C288-B288)</f>
        <v>76557567.939999938</v>
      </c>
      <c r="E288" s="130">
        <f t="shared" ref="E288:E294" si="16">(D288/B288*100)</f>
        <v>11.003229955845397</v>
      </c>
      <c r="F288" s="131">
        <f>(B288/B301*100)</f>
        <v>16.627577408657302</v>
      </c>
      <c r="G288" s="131">
        <f>(C288/C301*100)</f>
        <v>15.308468996786115</v>
      </c>
    </row>
    <row r="289" spans="1:7" ht="15.95" customHeight="1" x14ac:dyDescent="0.2">
      <c r="A289" s="62" t="s">
        <v>30</v>
      </c>
      <c r="B289" s="63">
        <v>712461623.0600003</v>
      </c>
      <c r="C289" s="63">
        <f>(C287+C288)</f>
        <v>802292263.1700002</v>
      </c>
      <c r="D289" s="63">
        <f t="shared" si="15"/>
        <v>89830640.109999895</v>
      </c>
      <c r="E289" s="64">
        <f t="shared" si="16"/>
        <v>12.608488261329798</v>
      </c>
      <c r="F289" s="65">
        <f>(F287+F288)</f>
        <v>17.026387577820081</v>
      </c>
      <c r="G289" s="65">
        <f>(G287+G288)</f>
        <v>15.902331701927029</v>
      </c>
    </row>
    <row r="290" spans="1:7" ht="15.95" customHeight="1" x14ac:dyDescent="0.2">
      <c r="A290" s="59" t="s">
        <v>14</v>
      </c>
      <c r="B290" s="129">
        <v>933905325.88999999</v>
      </c>
      <c r="C290" s="129">
        <f>'P.N.C. x Comp. x Ramos'!F466</f>
        <v>1249668924.5</v>
      </c>
      <c r="D290" s="129">
        <f t="shared" si="15"/>
        <v>315763598.61000001</v>
      </c>
      <c r="E290" s="130">
        <f t="shared" si="16"/>
        <v>33.811093036553928</v>
      </c>
      <c r="F290" s="131">
        <f>(B290/B301*100)</f>
        <v>22.318442881595598</v>
      </c>
      <c r="G290" s="131">
        <f>(C290/C301*100)</f>
        <v>24.769838458206003</v>
      </c>
    </row>
    <row r="291" spans="1:7" ht="15.95" customHeight="1" x14ac:dyDescent="0.2">
      <c r="A291" s="59" t="s">
        <v>15</v>
      </c>
      <c r="B291" s="129">
        <v>47513757.399999999</v>
      </c>
      <c r="C291" s="129">
        <f>'P.N.C. x Comp. x Ramos'!G466</f>
        <v>48258171.170000002</v>
      </c>
      <c r="D291" s="129">
        <f t="shared" si="15"/>
        <v>744413.77000000328</v>
      </c>
      <c r="E291" s="130">
        <f t="shared" si="16"/>
        <v>1.566733112123865</v>
      </c>
      <c r="F291" s="131">
        <f>(B291/B301*100)</f>
        <v>1.1354824212093564</v>
      </c>
      <c r="G291" s="131">
        <f>(C291/C301*100)</f>
        <v>0.95653103052684119</v>
      </c>
    </row>
    <row r="292" spans="1:7" ht="15.95" customHeight="1" x14ac:dyDescent="0.2">
      <c r="A292" s="59" t="s">
        <v>27</v>
      </c>
      <c r="B292" s="129">
        <v>1023314351.61</v>
      </c>
      <c r="C292" s="129">
        <f>'P.N.C. x Comp. x Ramos'!H466</f>
        <v>1196910638.1499994</v>
      </c>
      <c r="D292" s="129">
        <f t="shared" si="15"/>
        <v>173596286.53999937</v>
      </c>
      <c r="E292" s="130">
        <f t="shared" si="16"/>
        <v>16.964121168326919</v>
      </c>
      <c r="F292" s="131">
        <f>(B292/B301*100)</f>
        <v>24.455137231988424</v>
      </c>
      <c r="G292" s="131">
        <f>(C292/C301*100)</f>
        <v>23.724110101998257</v>
      </c>
    </row>
    <row r="293" spans="1:7" ht="15.95" customHeight="1" x14ac:dyDescent="0.2">
      <c r="A293" s="59" t="s">
        <v>35</v>
      </c>
      <c r="B293" s="129">
        <v>16284517.379999999</v>
      </c>
      <c r="C293" s="129">
        <f>'P.N.C. x Comp. x Ramos'!I466</f>
        <v>18211349.43</v>
      </c>
      <c r="D293" s="129">
        <f t="shared" si="15"/>
        <v>1926832.0500000007</v>
      </c>
      <c r="E293" s="130">
        <f t="shared" si="16"/>
        <v>11.832294473562108</v>
      </c>
      <c r="F293" s="131">
        <f>(B293/B301*100)</f>
        <v>0.38916693258336676</v>
      </c>
      <c r="G293" s="131">
        <f>(C293/C301*100)</f>
        <v>0.36096935327693025</v>
      </c>
    </row>
    <row r="294" spans="1:7" ht="15.95" customHeight="1" x14ac:dyDescent="0.2">
      <c r="A294" s="59" t="s">
        <v>16</v>
      </c>
      <c r="B294" s="129">
        <v>66109281.049999982</v>
      </c>
      <c r="C294" s="129">
        <f>'P.N.C. x Comp. x Ramos'!J466</f>
        <v>57091558.720000006</v>
      </c>
      <c r="D294" s="129">
        <f t="shared" si="15"/>
        <v>-9017722.3299999759</v>
      </c>
      <c r="E294" s="130">
        <f t="shared" si="16"/>
        <v>-13.640629858279146</v>
      </c>
      <c r="F294" s="131">
        <f>(B294/B301*100)</f>
        <v>1.5798777158184465</v>
      </c>
      <c r="G294" s="131">
        <f>(C294/C301*100)</f>
        <v>1.1316186704309636</v>
      </c>
    </row>
    <row r="295" spans="1:7" ht="15.95" customHeight="1" x14ac:dyDescent="0.2">
      <c r="A295" s="59" t="s">
        <v>36</v>
      </c>
      <c r="B295" s="129">
        <v>1065759726.13</v>
      </c>
      <c r="C295" s="129">
        <f>'P.N.C. x Comp. x Ramos'!K466</f>
        <v>1241340024.8599999</v>
      </c>
      <c r="D295" s="129">
        <f t="shared" si="15"/>
        <v>175580298.7299999</v>
      </c>
      <c r="E295" s="130">
        <f>(D295/B295*100)</f>
        <v>16.47466069745094</v>
      </c>
      <c r="F295" s="131">
        <f>(B295/B301*100)</f>
        <v>25.469495583473112</v>
      </c>
      <c r="G295" s="131">
        <f>(C295/C301*100)</f>
        <v>24.604750334005463</v>
      </c>
    </row>
    <row r="296" spans="1:7" ht="15.95" customHeight="1" x14ac:dyDescent="0.2">
      <c r="A296" s="59" t="s">
        <v>34</v>
      </c>
      <c r="B296" s="129">
        <v>58582172.950000003</v>
      </c>
      <c r="C296" s="129">
        <f>'P.N.C. x Comp. x Ramos'!L466</f>
        <v>87546895.430000007</v>
      </c>
      <c r="D296" s="129">
        <f t="shared" si="15"/>
        <v>28964722.480000004</v>
      </c>
      <c r="E296" s="130">
        <f>(D296/B296*100)</f>
        <v>49.442895374880422</v>
      </c>
      <c r="F296" s="131">
        <f>(B296/B301*100)</f>
        <v>1.3999951008078193</v>
      </c>
      <c r="G296" s="131">
        <f>(C296/C301*100)</f>
        <v>1.7352775721667177</v>
      </c>
    </row>
    <row r="297" spans="1:7" ht="15.95" customHeight="1" x14ac:dyDescent="0.2">
      <c r="A297" s="59" t="s">
        <v>17</v>
      </c>
      <c r="B297" s="129">
        <v>79684135.75999999</v>
      </c>
      <c r="C297" s="129">
        <f>'P.N.C. x Comp. x Ramos'!M466</f>
        <v>73580398.12999998</v>
      </c>
      <c r="D297" s="129">
        <f t="shared" si="15"/>
        <v>-6103737.6300000101</v>
      </c>
      <c r="E297" s="130">
        <f>(D297/B297*100)</f>
        <v>-7.6599157056604197</v>
      </c>
      <c r="F297" s="131">
        <f>(B297/B301*100)</f>
        <v>1.9042892070821544</v>
      </c>
      <c r="G297" s="131">
        <f>(C297/C301*100)</f>
        <v>1.4584459448728035</v>
      </c>
    </row>
    <row r="298" spans="1:7" ht="15.95" customHeight="1" x14ac:dyDescent="0.2">
      <c r="A298" s="59" t="s">
        <v>18</v>
      </c>
      <c r="B298" s="129">
        <v>180840676.94999996</v>
      </c>
      <c r="C298" s="129">
        <f>'P.N.C. x Comp. x Ramos'!N466</f>
        <v>270223209.9600001</v>
      </c>
      <c r="D298" s="129">
        <f t="shared" si="15"/>
        <v>89382533.010000139</v>
      </c>
      <c r="E298" s="130">
        <f>(D298/B298*100)</f>
        <v>49.426121665488573</v>
      </c>
      <c r="F298" s="131">
        <f>(B298/B301*100)</f>
        <v>4.3217253476216344</v>
      </c>
      <c r="G298" s="131">
        <f>(C298/C301*100)</f>
        <v>5.3561268325889992</v>
      </c>
    </row>
    <row r="299" spans="1:7" ht="15.95" customHeight="1" x14ac:dyDescent="0.2">
      <c r="A299" s="62" t="s">
        <v>31</v>
      </c>
      <c r="B299" s="63">
        <v>3471993945.1199999</v>
      </c>
      <c r="C299" s="63">
        <f>SUM(C290:C298)</f>
        <v>4242831170.349999</v>
      </c>
      <c r="D299" s="63">
        <f t="shared" si="15"/>
        <v>770837225.22999907</v>
      </c>
      <c r="E299" s="64">
        <f>(D299/B299*100)</f>
        <v>22.201571702434443</v>
      </c>
      <c r="F299" s="65">
        <f>SUM(F290:F298)</f>
        <v>82.973612422179912</v>
      </c>
      <c r="G299" s="65">
        <f>SUM(G290:G298)</f>
        <v>84.097668298072975</v>
      </c>
    </row>
    <row r="300" spans="1:7" ht="15.95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customHeight="1" x14ac:dyDescent="0.2">
      <c r="A301" s="55" t="s">
        <v>19</v>
      </c>
      <c r="B301" s="66">
        <f>(B289+B299)</f>
        <v>4184455568.1800003</v>
      </c>
      <c r="C301" s="66">
        <f>(C289+C299)</f>
        <v>5045123433.5199995</v>
      </c>
      <c r="D301" s="66">
        <f>(C301-B301)</f>
        <v>860667865.3399992</v>
      </c>
      <c r="E301" s="57">
        <f>(D301/B301*100)</f>
        <v>20.568216135088292</v>
      </c>
      <c r="F301" s="67">
        <f>(F289+F299)</f>
        <v>100</v>
      </c>
      <c r="G301" s="67">
        <f>(G289+G299)</f>
        <v>100</v>
      </c>
    </row>
    <row r="302" spans="1:7" x14ac:dyDescent="0.2">
      <c r="A302" s="81" t="s">
        <v>98</v>
      </c>
    </row>
    <row r="318" spans="1:7" ht="20.25" hidden="1" x14ac:dyDescent="0.3">
      <c r="A318" s="183" t="s">
        <v>42</v>
      </c>
      <c r="B318" s="183"/>
      <c r="C318" s="183"/>
      <c r="D318" s="183"/>
      <c r="E318" s="183"/>
      <c r="F318" s="183"/>
      <c r="G318" s="183"/>
    </row>
    <row r="319" spans="1:7" hidden="1" x14ac:dyDescent="0.2">
      <c r="A319" s="184" t="s">
        <v>53</v>
      </c>
      <c r="B319" s="184"/>
      <c r="C319" s="184"/>
      <c r="D319" s="184"/>
      <c r="E319" s="184"/>
      <c r="F319" s="184"/>
      <c r="G319" s="184"/>
    </row>
    <row r="320" spans="1:7" hidden="1" x14ac:dyDescent="0.2">
      <c r="A320" s="184" t="s">
        <v>141</v>
      </c>
      <c r="B320" s="184"/>
      <c r="C320" s="184"/>
      <c r="D320" s="184"/>
      <c r="E320" s="184"/>
      <c r="F320" s="184"/>
      <c r="G320" s="184"/>
    </row>
    <row r="321" spans="1:8" hidden="1" x14ac:dyDescent="0.2">
      <c r="A321" s="184" t="s">
        <v>114</v>
      </c>
      <c r="B321" s="184"/>
      <c r="C321" s="184"/>
      <c r="D321" s="184"/>
      <c r="E321" s="184"/>
      <c r="F321" s="184"/>
      <c r="G321" s="184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87" t="s">
        <v>20</v>
      </c>
      <c r="B324" s="187">
        <v>2017</v>
      </c>
      <c r="C324" s="187">
        <v>2018</v>
      </c>
      <c r="D324" s="187" t="s">
        <v>29</v>
      </c>
      <c r="E324" s="187"/>
      <c r="F324" s="187" t="s">
        <v>62</v>
      </c>
      <c r="G324" s="187"/>
    </row>
    <row r="325" spans="1:8" ht="17.25" hidden="1" customHeight="1" x14ac:dyDescent="0.2">
      <c r="A325" s="187"/>
      <c r="B325" s="187"/>
      <c r="C325" s="187"/>
      <c r="D325" s="156" t="s">
        <v>22</v>
      </c>
      <c r="E325" s="156" t="s">
        <v>24</v>
      </c>
      <c r="F325" s="156">
        <v>2017</v>
      </c>
      <c r="G325" s="156">
        <v>2018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3" t="s">
        <v>42</v>
      </c>
      <c r="B358" s="183"/>
      <c r="C358" s="183"/>
      <c r="D358" s="183"/>
      <c r="E358" s="183"/>
      <c r="F358" s="183"/>
      <c r="G358" s="183"/>
    </row>
    <row r="359" spans="1:7" hidden="1" x14ac:dyDescent="0.2">
      <c r="A359" s="184" t="s">
        <v>53</v>
      </c>
      <c r="B359" s="184"/>
      <c r="C359" s="184"/>
      <c r="D359" s="184"/>
      <c r="E359" s="184"/>
      <c r="F359" s="184"/>
      <c r="G359" s="184"/>
    </row>
    <row r="360" spans="1:7" hidden="1" x14ac:dyDescent="0.2">
      <c r="A360" s="184" t="s">
        <v>142</v>
      </c>
      <c r="B360" s="184"/>
      <c r="C360" s="184"/>
      <c r="D360" s="184"/>
      <c r="E360" s="184"/>
      <c r="F360" s="184"/>
      <c r="G360" s="184"/>
    </row>
    <row r="361" spans="1:7" hidden="1" x14ac:dyDescent="0.2">
      <c r="A361" s="184" t="s">
        <v>114</v>
      </c>
      <c r="B361" s="184"/>
      <c r="C361" s="184"/>
      <c r="D361" s="184"/>
      <c r="E361" s="184"/>
      <c r="F361" s="184"/>
      <c r="G361" s="184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7" t="s">
        <v>20</v>
      </c>
      <c r="B364" s="187">
        <v>2017</v>
      </c>
      <c r="C364" s="187">
        <v>2018</v>
      </c>
      <c r="D364" s="187" t="s">
        <v>29</v>
      </c>
      <c r="E364" s="187"/>
      <c r="F364" s="187" t="s">
        <v>62</v>
      </c>
      <c r="G364" s="187"/>
    </row>
    <row r="365" spans="1:7" ht="19.5" hidden="1" customHeight="1" x14ac:dyDescent="0.2">
      <c r="A365" s="187"/>
      <c r="B365" s="187"/>
      <c r="C365" s="187"/>
      <c r="D365" s="156" t="s">
        <v>22</v>
      </c>
      <c r="E365" s="156" t="s">
        <v>24</v>
      </c>
      <c r="F365" s="156">
        <v>2017</v>
      </c>
      <c r="G365" s="156">
        <v>2018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7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3" t="s">
        <v>42</v>
      </c>
      <c r="B397" s="183"/>
      <c r="C397" s="183"/>
      <c r="D397" s="183"/>
      <c r="E397" s="183"/>
      <c r="F397" s="183"/>
      <c r="G397" s="183"/>
    </row>
    <row r="398" spans="1:7" hidden="1" x14ac:dyDescent="0.2">
      <c r="A398" s="184" t="s">
        <v>53</v>
      </c>
      <c r="B398" s="184"/>
      <c r="C398" s="184"/>
      <c r="D398" s="184"/>
      <c r="E398" s="184"/>
      <c r="F398" s="184"/>
      <c r="G398" s="184"/>
    </row>
    <row r="399" spans="1:7" hidden="1" x14ac:dyDescent="0.2">
      <c r="A399" s="184" t="s">
        <v>143</v>
      </c>
      <c r="B399" s="184"/>
      <c r="C399" s="184"/>
      <c r="D399" s="184"/>
      <c r="E399" s="184"/>
      <c r="F399" s="184"/>
      <c r="G399" s="184"/>
    </row>
    <row r="400" spans="1:7" hidden="1" x14ac:dyDescent="0.2">
      <c r="A400" s="184" t="s">
        <v>114</v>
      </c>
      <c r="B400" s="184"/>
      <c r="C400" s="184"/>
      <c r="D400" s="184"/>
      <c r="E400" s="184"/>
      <c r="F400" s="184"/>
      <c r="G400" s="184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7" t="s">
        <v>20</v>
      </c>
      <c r="B403" s="187">
        <v>2017</v>
      </c>
      <c r="C403" s="187">
        <v>2018</v>
      </c>
      <c r="D403" s="187" t="s">
        <v>29</v>
      </c>
      <c r="E403" s="187"/>
      <c r="F403" s="187" t="s">
        <v>62</v>
      </c>
      <c r="G403" s="187"/>
    </row>
    <row r="404" spans="1:7" ht="21" hidden="1" customHeight="1" x14ac:dyDescent="0.2">
      <c r="A404" s="187"/>
      <c r="B404" s="187"/>
      <c r="C404" s="187"/>
      <c r="D404" s="156" t="s">
        <v>22</v>
      </c>
      <c r="E404" s="156" t="s">
        <v>24</v>
      </c>
      <c r="F404" s="156">
        <v>2017</v>
      </c>
      <c r="G404" s="156">
        <v>2018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7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3" t="s">
        <v>42</v>
      </c>
      <c r="B436" s="183"/>
      <c r="C436" s="183"/>
      <c r="D436" s="183"/>
      <c r="E436" s="183"/>
      <c r="F436" s="183"/>
      <c r="G436" s="183"/>
    </row>
    <row r="437" spans="1:7" hidden="1" x14ac:dyDescent="0.2">
      <c r="A437" s="184" t="s">
        <v>53</v>
      </c>
      <c r="B437" s="184"/>
      <c r="C437" s="184"/>
      <c r="D437" s="184"/>
      <c r="E437" s="184"/>
      <c r="F437" s="184"/>
      <c r="G437" s="184"/>
    </row>
    <row r="438" spans="1:7" hidden="1" x14ac:dyDescent="0.2">
      <c r="A438" s="184" t="s">
        <v>144</v>
      </c>
      <c r="B438" s="184"/>
      <c r="C438" s="184"/>
      <c r="D438" s="184"/>
      <c r="E438" s="184"/>
      <c r="F438" s="184"/>
      <c r="G438" s="184"/>
    </row>
    <row r="439" spans="1:7" hidden="1" x14ac:dyDescent="0.2">
      <c r="A439" s="184" t="s">
        <v>114</v>
      </c>
      <c r="B439" s="184"/>
      <c r="C439" s="184"/>
      <c r="D439" s="184"/>
      <c r="E439" s="184"/>
      <c r="F439" s="184"/>
      <c r="G439" s="184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7" t="s">
        <v>20</v>
      </c>
      <c r="B442" s="187">
        <v>2017</v>
      </c>
      <c r="C442" s="187">
        <v>2018</v>
      </c>
      <c r="D442" s="187" t="s">
        <v>29</v>
      </c>
      <c r="E442" s="187"/>
      <c r="F442" s="187" t="s">
        <v>62</v>
      </c>
      <c r="G442" s="187"/>
    </row>
    <row r="443" spans="1:7" ht="19.5" hidden="1" customHeight="1" x14ac:dyDescent="0.2">
      <c r="A443" s="187"/>
      <c r="B443" s="187"/>
      <c r="C443" s="187"/>
      <c r="D443" s="156" t="s">
        <v>22</v>
      </c>
      <c r="E443" s="156" t="s">
        <v>24</v>
      </c>
      <c r="F443" s="156">
        <v>2017</v>
      </c>
      <c r="G443" s="156">
        <v>2018</v>
      </c>
    </row>
    <row r="444" spans="1:7" ht="15.95" hidden="1" customHeight="1" x14ac:dyDescent="0.2">
      <c r="A444" s="59" t="s">
        <v>12</v>
      </c>
      <c r="B444" s="164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4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4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4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4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4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4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4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4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4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4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3" t="s">
        <v>42</v>
      </c>
      <c r="B475" s="183"/>
      <c r="C475" s="183"/>
      <c r="D475" s="183"/>
      <c r="E475" s="183"/>
      <c r="F475" s="183"/>
      <c r="G475" s="183"/>
    </row>
    <row r="476" spans="1:7" hidden="1" x14ac:dyDescent="0.2">
      <c r="A476" s="184" t="s">
        <v>53</v>
      </c>
      <c r="B476" s="184"/>
      <c r="C476" s="184"/>
      <c r="D476" s="184"/>
      <c r="E476" s="184"/>
      <c r="F476" s="184"/>
      <c r="G476" s="184"/>
    </row>
    <row r="477" spans="1:7" hidden="1" x14ac:dyDescent="0.2">
      <c r="A477" s="184" t="s">
        <v>145</v>
      </c>
      <c r="B477" s="184"/>
      <c r="C477" s="184"/>
      <c r="D477" s="184"/>
      <c r="E477" s="184"/>
      <c r="F477" s="184"/>
      <c r="G477" s="184"/>
    </row>
    <row r="478" spans="1:7" hidden="1" x14ac:dyDescent="0.2">
      <c r="A478" s="184" t="s">
        <v>114</v>
      </c>
      <c r="B478" s="184"/>
      <c r="C478" s="184"/>
      <c r="D478" s="184"/>
      <c r="E478" s="184"/>
      <c r="F478" s="184"/>
      <c r="G478" s="184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7" t="s">
        <v>20</v>
      </c>
      <c r="B481" s="187">
        <v>2017</v>
      </c>
      <c r="C481" s="187">
        <v>2018</v>
      </c>
      <c r="D481" s="187" t="s">
        <v>29</v>
      </c>
      <c r="E481" s="187"/>
      <c r="F481" s="187" t="s">
        <v>62</v>
      </c>
      <c r="G481" s="187"/>
    </row>
    <row r="482" spans="1:7" ht="19.5" hidden="1" customHeight="1" x14ac:dyDescent="0.2">
      <c r="A482" s="187"/>
      <c r="B482" s="187"/>
      <c r="C482" s="187"/>
      <c r="D482" s="156" t="s">
        <v>22</v>
      </c>
      <c r="E482" s="156" t="s">
        <v>24</v>
      </c>
      <c r="F482" s="156">
        <v>2017</v>
      </c>
      <c r="G482" s="156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7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opLeftCell="B1" workbookViewId="0">
      <selection activeCell="D415" sqref="D415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42578125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x14ac:dyDescent="0.2">
      <c r="A3" s="184" t="s">
        <v>59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x14ac:dyDescent="0.2">
      <c r="A4" s="186" t="s">
        <v>169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4" x14ac:dyDescent="0.2">
      <c r="A5" s="184" t="s">
        <v>114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7" t="s">
        <v>33</v>
      </c>
      <c r="C7" s="187" t="s">
        <v>146</v>
      </c>
      <c r="D7" s="187"/>
      <c r="E7" s="187" t="s">
        <v>52</v>
      </c>
      <c r="F7" s="187"/>
      <c r="G7" s="187" t="s">
        <v>147</v>
      </c>
      <c r="H7" s="187"/>
      <c r="I7" s="187"/>
      <c r="J7" s="187"/>
      <c r="K7" s="187" t="s">
        <v>29</v>
      </c>
      <c r="L7" s="187"/>
      <c r="M7" s="187" t="s">
        <v>62</v>
      </c>
      <c r="N7" s="187"/>
    </row>
    <row r="8" spans="1:14" ht="32.25" customHeight="1" x14ac:dyDescent="0.2">
      <c r="A8" s="96"/>
      <c r="B8" s="187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4646769974.0899992</v>
      </c>
      <c r="D9" s="48">
        <v>1626951593.1800001</v>
      </c>
      <c r="E9" s="47">
        <v>1</v>
      </c>
      <c r="F9" s="63">
        <f t="shared" ref="F9:F46" si="0">(C9+D9)</f>
        <v>6273721567.2699995</v>
      </c>
      <c r="G9" s="48">
        <v>5534127020.9499998</v>
      </c>
      <c r="H9" s="48">
        <v>1897937460.5699999</v>
      </c>
      <c r="I9" s="82">
        <v>1</v>
      </c>
      <c r="J9" s="63">
        <f t="shared" ref="J9:J46" si="1">(G9+H9)</f>
        <v>7432064481.5199995</v>
      </c>
      <c r="K9" s="48">
        <f>J9-F9</f>
        <v>1158342914.25</v>
      </c>
      <c r="L9" s="94">
        <f>K9/F9*100</f>
        <v>18.463409665693074</v>
      </c>
      <c r="M9" s="61">
        <f>(F9/$F$47*100)</f>
        <v>22.405906806694762</v>
      </c>
      <c r="N9" s="61">
        <f>(J9/$J$47*100)</f>
        <v>22.251949043013887</v>
      </c>
    </row>
    <row r="10" spans="1:14" ht="15.95" customHeight="1" x14ac:dyDescent="0.2">
      <c r="A10" s="98"/>
      <c r="B10" s="52" t="s">
        <v>117</v>
      </c>
      <c r="C10" s="48">
        <v>147436058.06999999</v>
      </c>
      <c r="D10" s="48">
        <v>2987305311.6500001</v>
      </c>
      <c r="E10" s="47">
        <v>4</v>
      </c>
      <c r="F10" s="63">
        <f t="shared" si="0"/>
        <v>3134741369.7200003</v>
      </c>
      <c r="G10" s="48">
        <v>144718502.94999999</v>
      </c>
      <c r="H10" s="48">
        <v>4809451761.4099998</v>
      </c>
      <c r="I10" s="82">
        <v>2</v>
      </c>
      <c r="J10" s="63">
        <f t="shared" si="1"/>
        <v>4954170264.3599997</v>
      </c>
      <c r="K10" s="48">
        <f t="shared" ref="K10:K43" si="2">J10-F10</f>
        <v>1819428894.6399994</v>
      </c>
      <c r="L10" s="94">
        <f t="shared" ref="L10:L43" si="3">K10/F10*100</f>
        <v>58.040797630539885</v>
      </c>
      <c r="M10" s="61">
        <f t="shared" ref="M10:M43" si="4">(F10/$F$47*100)</f>
        <v>11.195384149571117</v>
      </c>
      <c r="N10" s="61">
        <f t="shared" ref="N10:N43" si="5">(J10/$J$47*100)</f>
        <v>14.833017736467106</v>
      </c>
    </row>
    <row r="11" spans="1:14" ht="15.95" customHeight="1" x14ac:dyDescent="0.2">
      <c r="A11" s="98"/>
      <c r="B11" s="52" t="s">
        <v>163</v>
      </c>
      <c r="C11" s="48">
        <v>3463714594.9099998</v>
      </c>
      <c r="D11" s="48">
        <v>565140906.12</v>
      </c>
      <c r="E11" s="47">
        <v>2</v>
      </c>
      <c r="F11" s="63">
        <f t="shared" si="0"/>
        <v>4028855501.0299997</v>
      </c>
      <c r="G11" s="48">
        <v>3885312209.6800008</v>
      </c>
      <c r="H11" s="48">
        <v>735320925.45000005</v>
      </c>
      <c r="I11" s="82">
        <v>3</v>
      </c>
      <c r="J11" s="63">
        <f t="shared" si="1"/>
        <v>4620633135.1300011</v>
      </c>
      <c r="K11" s="48">
        <f t="shared" si="2"/>
        <v>591777634.10000134</v>
      </c>
      <c r="L11" s="94">
        <f t="shared" si="3"/>
        <v>14.688479990128958</v>
      </c>
      <c r="M11" s="61">
        <f t="shared" si="4"/>
        <v>14.388614465241343</v>
      </c>
      <c r="N11" s="61">
        <f t="shared" si="5"/>
        <v>13.83439195462228</v>
      </c>
    </row>
    <row r="12" spans="1:14" ht="15.95" customHeight="1" x14ac:dyDescent="0.2">
      <c r="A12" s="98"/>
      <c r="B12" s="52" t="s">
        <v>100</v>
      </c>
      <c r="C12" s="48">
        <v>3175927020.6099997</v>
      </c>
      <c r="D12" s="48">
        <v>717935221.86000001</v>
      </c>
      <c r="E12" s="47">
        <v>3</v>
      </c>
      <c r="F12" s="63">
        <f t="shared" si="0"/>
        <v>3893862242.4699998</v>
      </c>
      <c r="G12" s="48">
        <v>3566168904.9200001</v>
      </c>
      <c r="H12" s="48">
        <v>785180987.2299999</v>
      </c>
      <c r="I12" s="82">
        <v>4</v>
      </c>
      <c r="J12" s="63">
        <f t="shared" si="1"/>
        <v>4351349892.1499996</v>
      </c>
      <c r="K12" s="48">
        <f t="shared" si="2"/>
        <v>457487649.67999983</v>
      </c>
      <c r="L12" s="94">
        <f t="shared" si="3"/>
        <v>11.748942853967041</v>
      </c>
      <c r="M12" s="61">
        <f t="shared" si="4"/>
        <v>13.906500884267814</v>
      </c>
      <c r="N12" s="61">
        <f t="shared" si="5"/>
        <v>13.028145316715955</v>
      </c>
    </row>
    <row r="13" spans="1:14" ht="15.95" customHeight="1" x14ac:dyDescent="0.2">
      <c r="A13" s="98"/>
      <c r="B13" s="52" t="s">
        <v>92</v>
      </c>
      <c r="C13" s="48">
        <v>1871465424.9099998</v>
      </c>
      <c r="D13" s="48">
        <v>230781856.72999999</v>
      </c>
      <c r="E13" s="47">
        <v>6</v>
      </c>
      <c r="F13" s="63">
        <f t="shared" si="0"/>
        <v>2102247281.6399999</v>
      </c>
      <c r="G13" s="48">
        <v>2227151876.46</v>
      </c>
      <c r="H13" s="48">
        <v>264650384.27000001</v>
      </c>
      <c r="I13" s="82">
        <v>5</v>
      </c>
      <c r="J13" s="63">
        <f t="shared" si="1"/>
        <v>2491802260.73</v>
      </c>
      <c r="K13" s="48">
        <f t="shared" si="2"/>
        <v>389554979.09000015</v>
      </c>
      <c r="L13" s="94">
        <f t="shared" si="3"/>
        <v>18.530407078757239</v>
      </c>
      <c r="M13" s="61">
        <f t="shared" si="4"/>
        <v>7.50794503262438</v>
      </c>
      <c r="N13" s="61">
        <f t="shared" si="5"/>
        <v>7.4605726402000627</v>
      </c>
    </row>
    <row r="14" spans="1:14" ht="15.95" customHeight="1" x14ac:dyDescent="0.2">
      <c r="A14" s="98"/>
      <c r="B14" s="52" t="s">
        <v>97</v>
      </c>
      <c r="C14" s="48">
        <v>2190820583.7600002</v>
      </c>
      <c r="D14" s="48">
        <v>109676474.71000001</v>
      </c>
      <c r="E14" s="47">
        <v>5</v>
      </c>
      <c r="F14" s="63">
        <f t="shared" si="0"/>
        <v>2300497058.4700003</v>
      </c>
      <c r="G14" s="48">
        <v>2344656035.7200003</v>
      </c>
      <c r="H14" s="48">
        <v>126513612.73999996</v>
      </c>
      <c r="I14" s="82">
        <v>6</v>
      </c>
      <c r="J14" s="63">
        <f t="shared" si="1"/>
        <v>2471169648.46</v>
      </c>
      <c r="K14" s="48">
        <f t="shared" si="2"/>
        <v>170672589.98999977</v>
      </c>
      <c r="L14" s="94">
        <f t="shared" si="3"/>
        <v>7.4189440652234344</v>
      </c>
      <c r="M14" s="61">
        <f t="shared" si="4"/>
        <v>8.2159723137958558</v>
      </c>
      <c r="N14" s="61">
        <f t="shared" si="5"/>
        <v>7.3987976330001235</v>
      </c>
    </row>
    <row r="15" spans="1:14" ht="15.95" customHeight="1" x14ac:dyDescent="0.2">
      <c r="A15" s="98"/>
      <c r="B15" s="52" t="s">
        <v>96</v>
      </c>
      <c r="C15" s="48">
        <v>34948379.229999997</v>
      </c>
      <c r="D15" s="48">
        <v>965233218.73000002</v>
      </c>
      <c r="E15" s="47">
        <v>7</v>
      </c>
      <c r="F15" s="63">
        <f t="shared" si="0"/>
        <v>1000181597.96</v>
      </c>
      <c r="G15" s="48">
        <v>50756855.010000005</v>
      </c>
      <c r="H15" s="48">
        <v>1123607993.3500001</v>
      </c>
      <c r="I15" s="82">
        <v>7</v>
      </c>
      <c r="J15" s="63">
        <f t="shared" si="1"/>
        <v>1174364848.3600001</v>
      </c>
      <c r="K15" s="48">
        <f t="shared" si="2"/>
        <v>174183250.4000001</v>
      </c>
      <c r="L15" s="94">
        <f t="shared" si="3"/>
        <v>17.415162482020204</v>
      </c>
      <c r="M15" s="61">
        <f t="shared" si="4"/>
        <v>3.57203861111332</v>
      </c>
      <c r="N15" s="61">
        <f t="shared" si="5"/>
        <v>3.5161033422935235</v>
      </c>
    </row>
    <row r="16" spans="1:14" ht="15.95" customHeight="1" x14ac:dyDescent="0.2">
      <c r="A16" s="98"/>
      <c r="B16" s="52" t="s">
        <v>90</v>
      </c>
      <c r="C16" s="48">
        <v>252387088.85999998</v>
      </c>
      <c r="D16" s="48">
        <v>539715410.27999997</v>
      </c>
      <c r="E16" s="47">
        <v>8</v>
      </c>
      <c r="F16" s="63">
        <f t="shared" si="0"/>
        <v>792102499.13999999</v>
      </c>
      <c r="G16" s="48">
        <v>253676411.63</v>
      </c>
      <c r="H16" s="48">
        <v>595488464.32999992</v>
      </c>
      <c r="I16" s="82">
        <v>8</v>
      </c>
      <c r="J16" s="63">
        <f t="shared" si="1"/>
        <v>849164875.95999992</v>
      </c>
      <c r="K16" s="48">
        <f t="shared" si="2"/>
        <v>57062376.819999933</v>
      </c>
      <c r="L16" s="94">
        <f t="shared" si="3"/>
        <v>7.2039132412728897</v>
      </c>
      <c r="M16" s="61">
        <f t="shared" si="4"/>
        <v>2.8289069871495389</v>
      </c>
      <c r="N16" s="61">
        <f t="shared" si="5"/>
        <v>2.5424393983614388</v>
      </c>
    </row>
    <row r="17" spans="1:14" ht="15.95" customHeight="1" x14ac:dyDescent="0.2">
      <c r="A17" s="98"/>
      <c r="B17" s="52" t="s">
        <v>79</v>
      </c>
      <c r="C17" s="48">
        <v>331368457.73999995</v>
      </c>
      <c r="D17" s="48">
        <v>453303541.69</v>
      </c>
      <c r="E17" s="47">
        <v>9</v>
      </c>
      <c r="F17" s="63">
        <f t="shared" si="0"/>
        <v>784671999.42999995</v>
      </c>
      <c r="G17" s="48">
        <v>287636316.31</v>
      </c>
      <c r="H17" s="48">
        <v>533526385.29999995</v>
      </c>
      <c r="I17" s="82">
        <v>9</v>
      </c>
      <c r="J17" s="63">
        <f t="shared" si="1"/>
        <v>821162701.6099999</v>
      </c>
      <c r="K17" s="48">
        <f t="shared" si="2"/>
        <v>36490702.179999948</v>
      </c>
      <c r="L17" s="94">
        <f t="shared" si="3"/>
        <v>4.650440210241662</v>
      </c>
      <c r="M17" s="61">
        <f t="shared" si="4"/>
        <v>2.8023697743892537</v>
      </c>
      <c r="N17" s="61">
        <f t="shared" si="5"/>
        <v>2.4585995772351352</v>
      </c>
    </row>
    <row r="18" spans="1:14" ht="15.95" customHeight="1" x14ac:dyDescent="0.2">
      <c r="A18" s="98"/>
      <c r="B18" s="52" t="s">
        <v>94</v>
      </c>
      <c r="C18" s="48">
        <v>531671006.69999999</v>
      </c>
      <c r="D18" s="48">
        <v>643511.06999999995</v>
      </c>
      <c r="E18" s="47">
        <v>10</v>
      </c>
      <c r="F18" s="63">
        <f t="shared" si="0"/>
        <v>532314517.76999998</v>
      </c>
      <c r="G18" s="48">
        <v>607529555.75</v>
      </c>
      <c r="H18" s="48">
        <v>1543716.89</v>
      </c>
      <c r="I18" s="82">
        <v>10</v>
      </c>
      <c r="J18" s="63">
        <f t="shared" si="1"/>
        <v>609073272.63999999</v>
      </c>
      <c r="K18" s="48">
        <f t="shared" si="2"/>
        <v>76758754.870000005</v>
      </c>
      <c r="L18" s="94">
        <f t="shared" si="3"/>
        <v>14.419812405560876</v>
      </c>
      <c r="M18" s="61">
        <f t="shared" si="4"/>
        <v>1.9011027743450357</v>
      </c>
      <c r="N18" s="61">
        <f t="shared" si="5"/>
        <v>1.8235938964129013</v>
      </c>
    </row>
    <row r="19" spans="1:14" ht="15.95" customHeight="1" x14ac:dyDescent="0.2">
      <c r="A19" s="98"/>
      <c r="B19" s="52" t="s">
        <v>78</v>
      </c>
      <c r="C19" s="48">
        <v>487301397.25999999</v>
      </c>
      <c r="D19" s="48">
        <v>674762.66999999993</v>
      </c>
      <c r="E19" s="47">
        <v>11</v>
      </c>
      <c r="F19" s="63">
        <f t="shared" si="0"/>
        <v>487976159.93000001</v>
      </c>
      <c r="G19" s="48">
        <v>546697441.11000013</v>
      </c>
      <c r="H19" s="48">
        <v>589268.41</v>
      </c>
      <c r="I19" s="82">
        <v>11</v>
      </c>
      <c r="J19" s="63">
        <f t="shared" si="1"/>
        <v>547286709.5200001</v>
      </c>
      <c r="K19" s="48">
        <f t="shared" si="2"/>
        <v>59310549.590000093</v>
      </c>
      <c r="L19" s="94">
        <f t="shared" si="3"/>
        <v>12.154394919314946</v>
      </c>
      <c r="M19" s="61">
        <f t="shared" si="4"/>
        <v>1.7427532041461118</v>
      </c>
      <c r="N19" s="61">
        <f t="shared" si="5"/>
        <v>1.6386020334510218</v>
      </c>
    </row>
    <row r="20" spans="1:14" ht="15.95" customHeight="1" x14ac:dyDescent="0.2">
      <c r="A20" s="98"/>
      <c r="B20" s="51" t="s">
        <v>116</v>
      </c>
      <c r="C20" s="48">
        <v>290013681.87</v>
      </c>
      <c r="D20" s="48">
        <v>6424737.9600000009</v>
      </c>
      <c r="E20" s="47">
        <v>13</v>
      </c>
      <c r="F20" s="63">
        <f t="shared" si="0"/>
        <v>296438419.82999998</v>
      </c>
      <c r="G20" s="48">
        <v>381286097.63</v>
      </c>
      <c r="H20" s="48">
        <v>5310217.4100000011</v>
      </c>
      <c r="I20" s="82">
        <v>12</v>
      </c>
      <c r="J20" s="63">
        <f t="shared" si="1"/>
        <v>386596315.04000002</v>
      </c>
      <c r="K20" s="48">
        <f t="shared" si="2"/>
        <v>90157895.210000038</v>
      </c>
      <c r="L20" s="94">
        <f t="shared" si="3"/>
        <v>30.413701186810847</v>
      </c>
      <c r="M20" s="61">
        <f t="shared" si="4"/>
        <v>1.0586972241940089</v>
      </c>
      <c r="N20" s="61">
        <f t="shared" si="5"/>
        <v>1.1574874685058765</v>
      </c>
    </row>
    <row r="21" spans="1:14" ht="15.95" customHeight="1" x14ac:dyDescent="0.2">
      <c r="A21" s="98"/>
      <c r="B21" s="52" t="s">
        <v>108</v>
      </c>
      <c r="C21" s="48">
        <v>248748139.92999995</v>
      </c>
      <c r="D21" s="48">
        <v>0</v>
      </c>
      <c r="E21" s="47">
        <v>15</v>
      </c>
      <c r="F21" s="63">
        <f t="shared" si="0"/>
        <v>248748139.92999995</v>
      </c>
      <c r="G21" s="48">
        <v>319597268.97000003</v>
      </c>
      <c r="H21" s="48">
        <v>0</v>
      </c>
      <c r="I21" s="82">
        <v>13</v>
      </c>
      <c r="J21" s="63">
        <f t="shared" si="1"/>
        <v>319597268.97000003</v>
      </c>
      <c r="K21" s="48">
        <f t="shared" si="2"/>
        <v>70849129.040000081</v>
      </c>
      <c r="L21" s="94">
        <f t="shared" si="3"/>
        <v>28.482274906633549</v>
      </c>
      <c r="M21" s="61">
        <f t="shared" si="4"/>
        <v>0.88837663288833457</v>
      </c>
      <c r="N21" s="61">
        <f t="shared" si="5"/>
        <v>0.95688918753196461</v>
      </c>
    </row>
    <row r="22" spans="1:14" ht="15.95" customHeight="1" x14ac:dyDescent="0.2">
      <c r="A22" s="98"/>
      <c r="B22" s="52" t="s">
        <v>104</v>
      </c>
      <c r="C22" s="48">
        <v>22154244.800000001</v>
      </c>
      <c r="D22" s="48">
        <v>277784534.21999997</v>
      </c>
      <c r="E22" s="47">
        <v>12</v>
      </c>
      <c r="F22" s="63">
        <f t="shared" si="0"/>
        <v>299938779.01999998</v>
      </c>
      <c r="G22" s="48">
        <v>21883138.650000002</v>
      </c>
      <c r="H22" s="48">
        <v>287709715.67999995</v>
      </c>
      <c r="I22" s="82">
        <v>14</v>
      </c>
      <c r="J22" s="63">
        <f t="shared" si="1"/>
        <v>309592854.32999992</v>
      </c>
      <c r="K22" s="48">
        <f t="shared" si="2"/>
        <v>9654075.3099999428</v>
      </c>
      <c r="L22" s="94">
        <f t="shared" si="3"/>
        <v>3.218681939542138</v>
      </c>
      <c r="M22" s="61">
        <f t="shared" si="4"/>
        <v>1.0711983721904805</v>
      </c>
      <c r="N22" s="61">
        <f t="shared" si="5"/>
        <v>0.92693550167145999</v>
      </c>
    </row>
    <row r="23" spans="1:14" ht="15.95" customHeight="1" x14ac:dyDescent="0.2">
      <c r="A23" s="98"/>
      <c r="B23" s="52" t="s">
        <v>102</v>
      </c>
      <c r="C23" s="48">
        <v>230785081.21000001</v>
      </c>
      <c r="D23" s="48">
        <v>224004.93</v>
      </c>
      <c r="E23" s="47">
        <v>16</v>
      </c>
      <c r="F23" s="63">
        <f t="shared" si="0"/>
        <v>231009086.14000002</v>
      </c>
      <c r="G23" s="48">
        <v>289820019.46999997</v>
      </c>
      <c r="H23" s="48">
        <v>1809086.21</v>
      </c>
      <c r="I23" s="82">
        <v>15</v>
      </c>
      <c r="J23" s="63">
        <f t="shared" si="1"/>
        <v>291629105.67999995</v>
      </c>
      <c r="K23" s="48">
        <f t="shared" si="2"/>
        <v>60620019.539999932</v>
      </c>
      <c r="L23" s="94">
        <f t="shared" si="3"/>
        <v>26.241400523640863</v>
      </c>
      <c r="M23" s="61">
        <f t="shared" si="4"/>
        <v>0.82502355261597582</v>
      </c>
      <c r="N23" s="61">
        <f t="shared" si="5"/>
        <v>0.87315119711177236</v>
      </c>
    </row>
    <row r="24" spans="1:14" ht="15.95" customHeight="1" x14ac:dyDescent="0.2">
      <c r="A24" s="98"/>
      <c r="B24" s="52" t="s">
        <v>115</v>
      </c>
      <c r="C24" s="48">
        <v>291866773.69999999</v>
      </c>
      <c r="D24" s="48">
        <v>3863442.7999999993</v>
      </c>
      <c r="E24" s="47">
        <v>14</v>
      </c>
      <c r="F24" s="63">
        <f t="shared" si="0"/>
        <v>295730216.5</v>
      </c>
      <c r="G24" s="48">
        <v>266829047.38999999</v>
      </c>
      <c r="H24" s="48">
        <v>2386571.6799999997</v>
      </c>
      <c r="I24" s="82">
        <v>16</v>
      </c>
      <c r="J24" s="63">
        <f t="shared" si="1"/>
        <v>269215619.06999999</v>
      </c>
      <c r="K24" s="48">
        <f t="shared" si="2"/>
        <v>-26514597.430000007</v>
      </c>
      <c r="L24" s="94">
        <f t="shared" si="3"/>
        <v>-8.9658059780982882</v>
      </c>
      <c r="M24" s="61">
        <f t="shared" si="4"/>
        <v>1.0561679538650619</v>
      </c>
      <c r="N24" s="61">
        <f t="shared" si="5"/>
        <v>0.80604416875348361</v>
      </c>
    </row>
    <row r="25" spans="1:14" ht="15.95" customHeight="1" x14ac:dyDescent="0.2">
      <c r="A25" s="98"/>
      <c r="B25" s="52" t="s">
        <v>81</v>
      </c>
      <c r="C25" s="48">
        <v>122312621.13</v>
      </c>
      <c r="D25" s="48">
        <v>72565353.640000001</v>
      </c>
      <c r="E25" s="47">
        <v>18</v>
      </c>
      <c r="F25" s="63">
        <f t="shared" si="0"/>
        <v>194877974.76999998</v>
      </c>
      <c r="G25" s="48">
        <v>211476332.33000001</v>
      </c>
      <c r="H25" s="48">
        <v>8988508.9400000013</v>
      </c>
      <c r="I25" s="82">
        <v>17</v>
      </c>
      <c r="J25" s="63">
        <f t="shared" si="1"/>
        <v>220464841.27000001</v>
      </c>
      <c r="K25" s="48">
        <f t="shared" si="2"/>
        <v>25586866.50000003</v>
      </c>
      <c r="L25" s="94">
        <f t="shared" si="3"/>
        <v>13.129686169100593</v>
      </c>
      <c r="M25" s="61">
        <f t="shared" si="4"/>
        <v>0.69598526083045043</v>
      </c>
      <c r="N25" s="61">
        <f t="shared" si="5"/>
        <v>0.66008205740336379</v>
      </c>
    </row>
    <row r="26" spans="1:14" ht="15.95" customHeight="1" x14ac:dyDescent="0.2">
      <c r="A26" s="98"/>
      <c r="B26" s="52" t="s">
        <v>80</v>
      </c>
      <c r="C26" s="48">
        <v>189847919.98999998</v>
      </c>
      <c r="D26" s="48">
        <v>6345313.1300000008</v>
      </c>
      <c r="E26" s="47">
        <v>17</v>
      </c>
      <c r="F26" s="63">
        <f t="shared" si="0"/>
        <v>196193233.11999997</v>
      </c>
      <c r="G26" s="48">
        <v>195930347.71000001</v>
      </c>
      <c r="H26" s="48">
        <v>7365042.5599999996</v>
      </c>
      <c r="I26" s="82">
        <v>18</v>
      </c>
      <c r="J26" s="63">
        <f t="shared" si="1"/>
        <v>203295390.27000001</v>
      </c>
      <c r="K26" s="48">
        <f t="shared" si="2"/>
        <v>7102157.1500000358</v>
      </c>
      <c r="L26" s="94">
        <f t="shared" si="3"/>
        <v>3.6199806879455725</v>
      </c>
      <c r="M26" s="61">
        <f t="shared" si="4"/>
        <v>0.70068256142003493</v>
      </c>
      <c r="N26" s="61">
        <f t="shared" si="5"/>
        <v>0.608675917198511</v>
      </c>
    </row>
    <row r="27" spans="1:14" ht="15.95" customHeight="1" x14ac:dyDescent="0.2">
      <c r="A27" s="98"/>
      <c r="B27" s="52" t="s">
        <v>83</v>
      </c>
      <c r="C27" s="48">
        <v>133293850.01999998</v>
      </c>
      <c r="D27" s="48">
        <v>0</v>
      </c>
      <c r="E27" s="47">
        <v>20</v>
      </c>
      <c r="F27" s="63">
        <f t="shared" si="0"/>
        <v>133293850.01999998</v>
      </c>
      <c r="G27" s="48">
        <v>168598697.27999997</v>
      </c>
      <c r="H27" s="48">
        <v>0</v>
      </c>
      <c r="I27" s="82">
        <v>19</v>
      </c>
      <c r="J27" s="63">
        <f t="shared" si="1"/>
        <v>168598697.27999997</v>
      </c>
      <c r="K27" s="48">
        <f t="shared" si="2"/>
        <v>35304847.25999999</v>
      </c>
      <c r="L27" s="94">
        <f t="shared" si="3"/>
        <v>26.486478749546734</v>
      </c>
      <c r="M27" s="61">
        <f t="shared" si="4"/>
        <v>0.47604433021615106</v>
      </c>
      <c r="N27" s="61">
        <f t="shared" si="5"/>
        <v>0.50479239381219676</v>
      </c>
    </row>
    <row r="28" spans="1:14" ht="15.95" customHeight="1" x14ac:dyDescent="0.2">
      <c r="A28" s="98"/>
      <c r="B28" s="51" t="s">
        <v>110</v>
      </c>
      <c r="C28" s="48">
        <v>0</v>
      </c>
      <c r="D28" s="48">
        <v>127255978.28</v>
      </c>
      <c r="E28" s="47">
        <v>21</v>
      </c>
      <c r="F28" s="63">
        <f t="shared" si="0"/>
        <v>127255978.28</v>
      </c>
      <c r="G28" s="48">
        <v>0</v>
      </c>
      <c r="H28" s="48">
        <v>151189887.38999999</v>
      </c>
      <c r="I28" s="82">
        <v>20</v>
      </c>
      <c r="J28" s="63">
        <f t="shared" si="1"/>
        <v>151189887.38999999</v>
      </c>
      <c r="K28" s="48">
        <f t="shared" si="2"/>
        <v>23933909.109999985</v>
      </c>
      <c r="L28" s="94">
        <f t="shared" si="3"/>
        <v>18.807689378127645</v>
      </c>
      <c r="M28" s="61">
        <f t="shared" si="4"/>
        <v>0.45448073513679788</v>
      </c>
      <c r="N28" s="61">
        <f t="shared" si="5"/>
        <v>0.45266960188338279</v>
      </c>
    </row>
    <row r="29" spans="1:14" ht="15.95" customHeight="1" x14ac:dyDescent="0.2">
      <c r="A29" s="98"/>
      <c r="B29" s="52" t="s">
        <v>111</v>
      </c>
      <c r="C29" s="48">
        <v>0</v>
      </c>
      <c r="D29" s="48">
        <v>145013396.04000002</v>
      </c>
      <c r="E29" s="47">
        <v>19</v>
      </c>
      <c r="F29" s="63">
        <f t="shared" si="0"/>
        <v>145013396.04000002</v>
      </c>
      <c r="G29" s="48">
        <v>114816685.97</v>
      </c>
      <c r="H29" s="48">
        <v>33918150.759999998</v>
      </c>
      <c r="I29" s="82">
        <v>21</v>
      </c>
      <c r="J29" s="63">
        <f t="shared" si="1"/>
        <v>148734836.72999999</v>
      </c>
      <c r="K29" s="48">
        <f t="shared" si="2"/>
        <v>3721440.6899999678</v>
      </c>
      <c r="L29" s="94">
        <f t="shared" si="3"/>
        <v>2.5662737316857664</v>
      </c>
      <c r="M29" s="61">
        <f t="shared" si="4"/>
        <v>0.5178994003089662</v>
      </c>
      <c r="N29" s="61">
        <f t="shared" si="5"/>
        <v>0.44531906525655779</v>
      </c>
    </row>
    <row r="30" spans="1:14" ht="15.95" customHeight="1" x14ac:dyDescent="0.2">
      <c r="A30" s="98"/>
      <c r="B30" s="52" t="s">
        <v>101</v>
      </c>
      <c r="C30" s="48">
        <v>2108451</v>
      </c>
      <c r="D30" s="48">
        <v>110373781.82000001</v>
      </c>
      <c r="E30" s="47">
        <v>22</v>
      </c>
      <c r="F30" s="63">
        <f t="shared" si="0"/>
        <v>112482232.82000001</v>
      </c>
      <c r="G30" s="48">
        <v>2998400.69</v>
      </c>
      <c r="H30" s="48">
        <v>136166206.40000001</v>
      </c>
      <c r="I30" s="82">
        <v>22</v>
      </c>
      <c r="J30" s="63">
        <f t="shared" si="1"/>
        <v>139164607.09</v>
      </c>
      <c r="K30" s="48">
        <f t="shared" si="2"/>
        <v>26682374.269999996</v>
      </c>
      <c r="L30" s="94">
        <f t="shared" si="3"/>
        <v>23.721412352027663</v>
      </c>
      <c r="M30" s="61">
        <f t="shared" si="4"/>
        <v>0.401717927541141</v>
      </c>
      <c r="N30" s="61">
        <f t="shared" si="5"/>
        <v>0.41666534961553486</v>
      </c>
    </row>
    <row r="31" spans="1:14" ht="15.95" customHeight="1" x14ac:dyDescent="0.2">
      <c r="A31" s="98"/>
      <c r="B31" s="52" t="s">
        <v>120</v>
      </c>
      <c r="C31" s="48">
        <v>32344670.349999998</v>
      </c>
      <c r="D31" s="48">
        <v>1469369.22</v>
      </c>
      <c r="E31" s="47">
        <v>28</v>
      </c>
      <c r="F31" s="63">
        <f t="shared" si="0"/>
        <v>33814039.57</v>
      </c>
      <c r="G31" s="48">
        <v>101946948.87</v>
      </c>
      <c r="H31" s="48">
        <v>1476576.27</v>
      </c>
      <c r="I31" s="82">
        <v>23</v>
      </c>
      <c r="J31" s="63">
        <f t="shared" si="1"/>
        <v>103423525.14</v>
      </c>
      <c r="K31" s="48">
        <f t="shared" si="2"/>
        <v>69609485.569999993</v>
      </c>
      <c r="L31" s="94">
        <f t="shared" si="3"/>
        <v>205.85971524016878</v>
      </c>
      <c r="M31" s="61">
        <f t="shared" si="4"/>
        <v>0.12076312460468221</v>
      </c>
      <c r="N31" s="61">
        <f t="shared" si="5"/>
        <v>0.30965487678242942</v>
      </c>
    </row>
    <row r="32" spans="1:14" ht="15.95" customHeight="1" x14ac:dyDescent="0.2">
      <c r="A32" s="98"/>
      <c r="B32" s="52" t="s">
        <v>93</v>
      </c>
      <c r="C32" s="48">
        <v>37231606.32</v>
      </c>
      <c r="D32" s="48">
        <v>0</v>
      </c>
      <c r="E32" s="47">
        <v>26</v>
      </c>
      <c r="F32" s="63">
        <f t="shared" si="0"/>
        <v>37231606.32</v>
      </c>
      <c r="G32" s="48">
        <v>39677631.090000004</v>
      </c>
      <c r="H32" s="48">
        <v>54925851.280000001</v>
      </c>
      <c r="I32" s="82">
        <v>24</v>
      </c>
      <c r="J32" s="63">
        <f t="shared" si="1"/>
        <v>94603482.370000005</v>
      </c>
      <c r="K32" s="48">
        <f t="shared" si="2"/>
        <v>57371876.050000004</v>
      </c>
      <c r="L32" s="94">
        <f t="shared" si="3"/>
        <v>154.09454955259639</v>
      </c>
      <c r="M32" s="61">
        <f t="shared" si="4"/>
        <v>0.13296858850439422</v>
      </c>
      <c r="N32" s="61">
        <f t="shared" si="5"/>
        <v>0.2832472557555592</v>
      </c>
    </row>
    <row r="33" spans="1:14" ht="15.95" customHeight="1" x14ac:dyDescent="0.2">
      <c r="A33" s="98"/>
      <c r="B33" s="52" t="s">
        <v>119</v>
      </c>
      <c r="C33" s="48">
        <v>63080003.909999996</v>
      </c>
      <c r="D33" s="48">
        <v>0</v>
      </c>
      <c r="E33" s="47">
        <v>25</v>
      </c>
      <c r="F33" s="63">
        <f t="shared" si="0"/>
        <v>63080003.909999996</v>
      </c>
      <c r="G33" s="48">
        <v>77303324.429999992</v>
      </c>
      <c r="H33" s="48">
        <v>0</v>
      </c>
      <c r="I33" s="82">
        <v>25</v>
      </c>
      <c r="J33" s="63">
        <f t="shared" si="1"/>
        <v>77303324.429999992</v>
      </c>
      <c r="K33" s="48">
        <f t="shared" si="2"/>
        <v>14223320.519999996</v>
      </c>
      <c r="L33" s="94">
        <f t="shared" si="3"/>
        <v>22.548065374715666</v>
      </c>
      <c r="M33" s="61">
        <f t="shared" si="4"/>
        <v>0.2252832985682571</v>
      </c>
      <c r="N33" s="61">
        <f t="shared" si="5"/>
        <v>0.23144977285236454</v>
      </c>
    </row>
    <row r="34" spans="1:14" ht="15.95" customHeight="1" x14ac:dyDescent="0.2">
      <c r="A34" s="98"/>
      <c r="B34" s="52" t="s">
        <v>99</v>
      </c>
      <c r="C34" s="48">
        <v>74600729.170000002</v>
      </c>
      <c r="D34" s="48">
        <v>6571.5599999999995</v>
      </c>
      <c r="E34" s="47">
        <v>24</v>
      </c>
      <c r="F34" s="63">
        <f t="shared" si="0"/>
        <v>74607300.730000004</v>
      </c>
      <c r="G34" s="48">
        <v>70979049.819999993</v>
      </c>
      <c r="H34" s="48">
        <v>0</v>
      </c>
      <c r="I34" s="82">
        <v>26</v>
      </c>
      <c r="J34" s="63">
        <f t="shared" si="1"/>
        <v>70979049.819999993</v>
      </c>
      <c r="K34" s="48">
        <f t="shared" si="2"/>
        <v>-3628250.9100000113</v>
      </c>
      <c r="L34" s="94">
        <f t="shared" si="3"/>
        <v>-4.8631311875636216</v>
      </c>
      <c r="M34" s="61">
        <f t="shared" si="4"/>
        <v>0.26645177178030932</v>
      </c>
      <c r="N34" s="61">
        <f t="shared" si="5"/>
        <v>0.21251459855380073</v>
      </c>
    </row>
    <row r="35" spans="1:14" ht="15.95" customHeight="1" x14ac:dyDescent="0.2">
      <c r="A35" s="98"/>
      <c r="B35" s="52" t="s">
        <v>166</v>
      </c>
      <c r="C35" s="48">
        <v>33586743.810000002</v>
      </c>
      <c r="D35" s="48">
        <v>0</v>
      </c>
      <c r="E35" s="47">
        <v>29</v>
      </c>
      <c r="F35" s="63">
        <f t="shared" si="0"/>
        <v>33586743.810000002</v>
      </c>
      <c r="G35" s="48">
        <v>61257233.400000006</v>
      </c>
      <c r="H35" s="48">
        <v>66780</v>
      </c>
      <c r="I35" s="82">
        <v>27</v>
      </c>
      <c r="J35" s="63">
        <f t="shared" si="1"/>
        <v>61324013.400000006</v>
      </c>
      <c r="K35" s="48">
        <f t="shared" si="2"/>
        <v>27737269.590000004</v>
      </c>
      <c r="L35" s="94">
        <f t="shared" si="3"/>
        <v>82.583979402437947</v>
      </c>
      <c r="M35" s="61">
        <f t="shared" si="4"/>
        <v>0.11995136278810975</v>
      </c>
      <c r="N35" s="61">
        <f t="shared" si="5"/>
        <v>0.18360696744262078</v>
      </c>
    </row>
    <row r="36" spans="1:14" ht="15.95" customHeight="1" x14ac:dyDescent="0.2">
      <c r="A36" s="98"/>
      <c r="B36" s="52" t="s">
        <v>82</v>
      </c>
      <c r="C36" s="48">
        <v>35877857.629999995</v>
      </c>
      <c r="D36" s="48">
        <v>0</v>
      </c>
      <c r="E36" s="47">
        <v>27</v>
      </c>
      <c r="F36" s="63">
        <f t="shared" si="0"/>
        <v>35877857.629999995</v>
      </c>
      <c r="G36" s="48">
        <v>39825279.450000003</v>
      </c>
      <c r="H36" s="48">
        <v>0</v>
      </c>
      <c r="I36" s="82">
        <v>28</v>
      </c>
      <c r="J36" s="63">
        <f t="shared" si="1"/>
        <v>39825279.450000003</v>
      </c>
      <c r="K36" s="48">
        <f t="shared" si="2"/>
        <v>3947421.8200000077</v>
      </c>
      <c r="L36" s="94">
        <f t="shared" si="3"/>
        <v>11.002389999728667</v>
      </c>
      <c r="M36" s="61">
        <f t="shared" si="4"/>
        <v>0.12813382389735983</v>
      </c>
      <c r="N36" s="61">
        <f t="shared" si="5"/>
        <v>0.1192387513790711</v>
      </c>
    </row>
    <row r="37" spans="1:14" ht="15.95" customHeight="1" x14ac:dyDescent="0.2">
      <c r="A37" s="98"/>
      <c r="B37" s="52" t="s">
        <v>84</v>
      </c>
      <c r="C37" s="48">
        <v>103769583.66999999</v>
      </c>
      <c r="D37" s="48">
        <v>2878548.62</v>
      </c>
      <c r="E37" s="47">
        <v>23</v>
      </c>
      <c r="F37" s="63">
        <f t="shared" si="0"/>
        <v>106648132.28999999</v>
      </c>
      <c r="G37" s="48">
        <v>16549981.719999999</v>
      </c>
      <c r="H37" s="48">
        <v>0</v>
      </c>
      <c r="I37" s="82">
        <v>29</v>
      </c>
      <c r="J37" s="63">
        <f t="shared" si="1"/>
        <v>16549981.719999999</v>
      </c>
      <c r="K37" s="48">
        <f t="shared" si="2"/>
        <v>-90098150.569999993</v>
      </c>
      <c r="L37" s="94">
        <f t="shared" si="3"/>
        <v>-84.481695680336045</v>
      </c>
      <c r="M37" s="61">
        <f t="shared" si="4"/>
        <v>0.38088207893446607</v>
      </c>
      <c r="N37" s="61">
        <f t="shared" si="5"/>
        <v>4.9551420175640508E-2</v>
      </c>
    </row>
    <row r="38" spans="1:14" ht="15.95" customHeight="1" x14ac:dyDescent="0.2">
      <c r="A38" s="98"/>
      <c r="B38" s="52" t="s">
        <v>164</v>
      </c>
      <c r="C38" s="48">
        <v>1093786.47</v>
      </c>
      <c r="D38" s="48">
        <v>0</v>
      </c>
      <c r="E38" s="47">
        <v>31</v>
      </c>
      <c r="F38" s="63">
        <f t="shared" si="0"/>
        <v>1093786.47</v>
      </c>
      <c r="G38" s="48">
        <v>5281105.3</v>
      </c>
      <c r="H38" s="48">
        <v>0</v>
      </c>
      <c r="I38" s="82">
        <v>30</v>
      </c>
      <c r="J38" s="63">
        <f t="shared" si="1"/>
        <v>5281105.3</v>
      </c>
      <c r="K38" s="48">
        <f t="shared" si="2"/>
        <v>4187318.83</v>
      </c>
      <c r="L38" s="94">
        <f t="shared" si="3"/>
        <v>382.82781373223605</v>
      </c>
      <c r="M38" s="61">
        <f t="shared" si="4"/>
        <v>3.9063381201196569E-3</v>
      </c>
      <c r="N38" s="61">
        <f t="shared" si="5"/>
        <v>1.5811876540979167E-2</v>
      </c>
    </row>
    <row r="39" spans="1:14" ht="15.95" customHeight="1" x14ac:dyDescent="0.2">
      <c r="A39" s="98"/>
      <c r="B39" s="52" t="s">
        <v>89</v>
      </c>
      <c r="C39" s="48">
        <v>2186060.1399999997</v>
      </c>
      <c r="D39" s="48">
        <v>23348</v>
      </c>
      <c r="E39" s="47">
        <v>30</v>
      </c>
      <c r="F39" s="63">
        <f t="shared" si="0"/>
        <v>2209408.1399999997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-2209408.1399999997</v>
      </c>
      <c r="L39" s="94">
        <f t="shared" si="3"/>
        <v>-100</v>
      </c>
      <c r="M39" s="61">
        <f t="shared" si="4"/>
        <v>7.8906582563456514E-3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107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105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103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19048711791.259998</v>
      </c>
      <c r="D47" s="66">
        <f>SUM(D9:D46)</f>
        <v>8951590188.9099998</v>
      </c>
      <c r="E47" s="66"/>
      <c r="F47" s="66">
        <f>SUM(F9:F46)</f>
        <v>28000301980.170006</v>
      </c>
      <c r="G47" s="66">
        <f>SUM(G9:G46)</f>
        <v>21834487720.660007</v>
      </c>
      <c r="H47" s="66">
        <f>SUM(H9:H46)</f>
        <v>11565123554.529999</v>
      </c>
      <c r="I47" s="66"/>
      <c r="J47" s="66">
        <f>SUM(J9:J46)</f>
        <v>33399611275.189999</v>
      </c>
      <c r="K47" s="66">
        <f>J47-F47</f>
        <v>5399309295.0199928</v>
      </c>
      <c r="L47" s="95">
        <f>K47/F47*100</f>
        <v>19.283039514516016</v>
      </c>
      <c r="M47" s="67">
        <f>SUM(M9:M46)</f>
        <v>99.999999999999957</v>
      </c>
      <c r="N47" s="67">
        <f>SUM(N9:N46)</f>
        <v>100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</row>
    <row r="57" spans="1:14" ht="20.25" hidden="1" x14ac:dyDescent="0.3">
      <c r="A57" s="183" t="s">
        <v>42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</row>
    <row r="58" spans="1:14" hidden="1" x14ac:dyDescent="0.2">
      <c r="A58" s="184" t="s">
        <v>59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</row>
    <row r="59" spans="1:14" hidden="1" x14ac:dyDescent="0.2">
      <c r="A59" s="186" t="s">
        <v>148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  <row r="60" spans="1:14" hidden="1" x14ac:dyDescent="0.2">
      <c r="A60" s="184" t="s">
        <v>114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87" t="s">
        <v>33</v>
      </c>
      <c r="C62" s="187" t="s">
        <v>146</v>
      </c>
      <c r="D62" s="187"/>
      <c r="E62" s="187" t="s">
        <v>52</v>
      </c>
      <c r="F62" s="187"/>
      <c r="G62" s="187" t="s">
        <v>147</v>
      </c>
      <c r="H62" s="187"/>
      <c r="I62" s="187"/>
      <c r="J62" s="187"/>
      <c r="K62" s="187" t="s">
        <v>29</v>
      </c>
      <c r="L62" s="187"/>
      <c r="M62" s="187" t="s">
        <v>62</v>
      </c>
      <c r="N62" s="187"/>
    </row>
    <row r="63" spans="1:14" ht="31.5" hidden="1" customHeight="1" x14ac:dyDescent="0.2">
      <c r="A63" s="96"/>
      <c r="B63" s="187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163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100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99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108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101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102</v>
      </c>
      <c r="C84" s="48">
        <v>27329994.740000002</v>
      </c>
      <c r="D84" s="48">
        <v>0</v>
      </c>
      <c r="E84" s="47"/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4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116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107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105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115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117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120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166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103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110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164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119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121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106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104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111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3" t="s">
        <v>42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</row>
    <row r="109" spans="1:14" hidden="1" x14ac:dyDescent="0.2">
      <c r="A109" s="184" t="s">
        <v>59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</row>
    <row r="110" spans="1:14" hidden="1" x14ac:dyDescent="0.2">
      <c r="A110" s="186" t="s">
        <v>135</v>
      </c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</row>
    <row r="111" spans="1:14" hidden="1" x14ac:dyDescent="0.2">
      <c r="A111" s="184" t="s">
        <v>114</v>
      </c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87" t="s">
        <v>33</v>
      </c>
      <c r="C113" s="187" t="s">
        <v>146</v>
      </c>
      <c r="D113" s="187"/>
      <c r="E113" s="187" t="s">
        <v>52</v>
      </c>
      <c r="F113" s="187"/>
      <c r="G113" s="187" t="s">
        <v>147</v>
      </c>
      <c r="H113" s="187"/>
      <c r="I113" s="187"/>
      <c r="J113" s="187"/>
      <c r="K113" s="187" t="s">
        <v>29</v>
      </c>
      <c r="L113" s="187"/>
      <c r="M113" s="187" t="s">
        <v>62</v>
      </c>
      <c r="N113" s="187"/>
    </row>
    <row r="114" spans="1:14" ht="31.5" hidden="1" customHeight="1" x14ac:dyDescent="0.2">
      <c r="A114" s="96"/>
      <c r="B114" s="187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163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4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100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4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4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4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4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4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4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4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4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99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4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4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4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4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4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4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108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4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4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4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101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4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4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4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102</v>
      </c>
      <c r="C135" s="48">
        <v>30697423.030000001</v>
      </c>
      <c r="D135" s="48">
        <v>77984.02</v>
      </c>
      <c r="E135" s="84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4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116</v>
      </c>
      <c r="C136" s="48">
        <v>34211688.57</v>
      </c>
      <c r="D136" s="48">
        <v>883125.83</v>
      </c>
      <c r="E136" s="84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4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107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4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4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105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115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4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117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4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120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4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166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4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103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110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4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164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4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119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4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121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4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106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104</v>
      </c>
      <c r="C151" s="48">
        <v>1952186.9</v>
      </c>
      <c r="D151" s="48">
        <v>14590509.48</v>
      </c>
      <c r="E151" s="84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4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111</v>
      </c>
      <c r="C152" s="48">
        <v>0</v>
      </c>
      <c r="D152" s="48">
        <v>21647755.100000001</v>
      </c>
      <c r="E152" s="84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4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5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3" t="s">
        <v>42</v>
      </c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</row>
    <row r="161" spans="1:14" hidden="1" x14ac:dyDescent="0.2">
      <c r="A161" s="184" t="s">
        <v>59</v>
      </c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</row>
    <row r="162" spans="1:14" hidden="1" x14ac:dyDescent="0.2">
      <c r="A162" s="186" t="s">
        <v>136</v>
      </c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</row>
    <row r="163" spans="1:14" hidden="1" x14ac:dyDescent="0.2">
      <c r="A163" s="184" t="s">
        <v>114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87" t="s">
        <v>33</v>
      </c>
      <c r="C165" s="187" t="s">
        <v>146</v>
      </c>
      <c r="D165" s="187"/>
      <c r="E165" s="187" t="s">
        <v>52</v>
      </c>
      <c r="F165" s="187"/>
      <c r="G165" s="187" t="s">
        <v>147</v>
      </c>
      <c r="H165" s="187"/>
      <c r="I165" s="187"/>
      <c r="J165" s="187"/>
      <c r="K165" s="187" t="s">
        <v>29</v>
      </c>
      <c r="L165" s="187"/>
      <c r="M165" s="187" t="s">
        <v>62</v>
      </c>
      <c r="N165" s="187"/>
    </row>
    <row r="166" spans="1:14" ht="34.5" hidden="1" customHeight="1" x14ac:dyDescent="0.2">
      <c r="A166" s="96"/>
      <c r="B166" s="187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>
        <v>642062240.14999998</v>
      </c>
      <c r="D167" s="48">
        <v>241869832.50999999</v>
      </c>
      <c r="E167" s="82"/>
      <c r="F167" s="63">
        <f t="shared" ref="F167:F176" si="21">(C167+D167)</f>
        <v>883932072.65999997</v>
      </c>
      <c r="G167" s="48">
        <f>'PNC, Exon. &amp; no Exon.'!B186</f>
        <v>838802255.37000012</v>
      </c>
      <c r="H167" s="48">
        <f>'PNC, Exon. &amp; no Exon.'!C186</f>
        <v>299841757.43000001</v>
      </c>
      <c r="I167" s="82"/>
      <c r="J167" s="63">
        <f>(G167+H167)</f>
        <v>1138644012.8000002</v>
      </c>
      <c r="K167" s="48">
        <f>J167-F167</f>
        <v>254711940.14000022</v>
      </c>
      <c r="L167" s="94">
        <f>K167/F167*100</f>
        <v>28.815782119264032</v>
      </c>
      <c r="M167" s="61">
        <f>(F167/$F$205*100)</f>
        <v>19.84583459454835</v>
      </c>
      <c r="N167" s="61">
        <f>(J167/$J$205*100)</f>
        <v>22.479044113153357</v>
      </c>
    </row>
    <row r="168" spans="1:14" ht="15.95" hidden="1" customHeight="1" x14ac:dyDescent="0.2">
      <c r="A168" s="98"/>
      <c r="B168" s="52" t="s">
        <v>163</v>
      </c>
      <c r="C168" s="48">
        <v>534545007.79000002</v>
      </c>
      <c r="D168" s="48">
        <v>67352228.989999995</v>
      </c>
      <c r="E168" s="82"/>
      <c r="F168" s="63">
        <f t="shared" si="21"/>
        <v>601897236.77999997</v>
      </c>
      <c r="G168" s="48">
        <f>'PNC, Exon. &amp; no Exon.'!B187</f>
        <v>636447057.19000006</v>
      </c>
      <c r="H168" s="48">
        <f>'PNC, Exon. &amp; no Exon.'!C187</f>
        <v>83509975.520000011</v>
      </c>
      <c r="I168" s="82"/>
      <c r="J168" s="63">
        <f t="shared" ref="J168:J203" si="22">(G168+H168)</f>
        <v>719957032.71000004</v>
      </c>
      <c r="K168" s="48">
        <f t="shared" ref="K168:K203" si="23">J168-F168</f>
        <v>118059795.93000007</v>
      </c>
      <c r="L168" s="94">
        <f t="shared" ref="L168:L203" si="24">K168/F168*100</f>
        <v>19.614610055628518</v>
      </c>
      <c r="M168" s="61">
        <f t="shared" ref="M168:M203" si="25">(F168/$F$205*100)</f>
        <v>13.51365492158833</v>
      </c>
      <c r="N168" s="61">
        <f t="shared" ref="N168:N203" si="26">(J168/$J$205*100)</f>
        <v>14.213350016275678</v>
      </c>
    </row>
    <row r="169" spans="1:14" ht="15.95" hidden="1" customHeight="1" x14ac:dyDescent="0.2">
      <c r="A169" s="98"/>
      <c r="B169" s="52" t="s">
        <v>100</v>
      </c>
      <c r="C169" s="48">
        <v>713676047.4799999</v>
      </c>
      <c r="D169" s="48">
        <v>103395990.58</v>
      </c>
      <c r="E169" s="82"/>
      <c r="F169" s="63">
        <f t="shared" si="21"/>
        <v>817072038.05999994</v>
      </c>
      <c r="G169" s="48">
        <f>'PNC, Exon. &amp; no Exon.'!B188</f>
        <v>673779424.86000001</v>
      </c>
      <c r="H169" s="48">
        <f>'PNC, Exon. &amp; no Exon.'!C188</f>
        <v>102667454.59999998</v>
      </c>
      <c r="I169" s="82"/>
      <c r="J169" s="63">
        <f t="shared" si="22"/>
        <v>776446879.46000004</v>
      </c>
      <c r="K169" s="48">
        <f t="shared" si="23"/>
        <v>-40625158.599999905</v>
      </c>
      <c r="L169" s="94">
        <f t="shared" si="24"/>
        <v>-4.9720412286360336</v>
      </c>
      <c r="M169" s="61">
        <f t="shared" si="25"/>
        <v>18.344708853444303</v>
      </c>
      <c r="N169" s="61">
        <f t="shared" si="26"/>
        <v>15.328569297072587</v>
      </c>
    </row>
    <row r="170" spans="1:14" ht="15.95" hidden="1" customHeight="1" x14ac:dyDescent="0.2">
      <c r="A170" s="98"/>
      <c r="B170" s="52" t="s">
        <v>97</v>
      </c>
      <c r="C170" s="48">
        <v>338094613.61000007</v>
      </c>
      <c r="D170" s="48">
        <v>20983335.310000002</v>
      </c>
      <c r="E170" s="82"/>
      <c r="F170" s="63">
        <f t="shared" si="21"/>
        <v>359077948.92000008</v>
      </c>
      <c r="G170" s="48">
        <f>'PNC, Exon. &amp; no Exon.'!B189</f>
        <v>355507565.51999998</v>
      </c>
      <c r="H170" s="48">
        <f>'PNC, Exon. &amp; no Exon.'!C189</f>
        <v>18431263.640000001</v>
      </c>
      <c r="I170" s="82"/>
      <c r="J170" s="63">
        <f t="shared" si="22"/>
        <v>373938829.15999997</v>
      </c>
      <c r="K170" s="48">
        <f t="shared" si="23"/>
        <v>14860880.23999989</v>
      </c>
      <c r="L170" s="94">
        <f t="shared" si="24"/>
        <v>4.1386223477930093</v>
      </c>
      <c r="M170" s="61">
        <f t="shared" si="25"/>
        <v>8.0619334915309278</v>
      </c>
      <c r="N170" s="61">
        <f t="shared" si="26"/>
        <v>7.3822786944957226</v>
      </c>
    </row>
    <row r="171" spans="1:14" ht="15.95" hidden="1" customHeight="1" x14ac:dyDescent="0.2">
      <c r="A171" s="98"/>
      <c r="B171" s="52" t="s">
        <v>92</v>
      </c>
      <c r="C171" s="48">
        <v>302152790.96999997</v>
      </c>
      <c r="D171" s="48">
        <v>37531173.980000004</v>
      </c>
      <c r="E171" s="82"/>
      <c r="F171" s="63">
        <f t="shared" si="21"/>
        <v>339683964.94999999</v>
      </c>
      <c r="G171" s="48">
        <f>'PNC, Exon. &amp; no Exon.'!B190</f>
        <v>319183035.96000004</v>
      </c>
      <c r="H171" s="48">
        <f>'PNC, Exon. &amp; no Exon.'!C190</f>
        <v>39488931.109999999</v>
      </c>
      <c r="I171" s="82"/>
      <c r="J171" s="63">
        <f t="shared" si="22"/>
        <v>358671967.07000005</v>
      </c>
      <c r="K171" s="48">
        <f t="shared" si="23"/>
        <v>18988002.120000064</v>
      </c>
      <c r="L171" s="94">
        <f t="shared" si="24"/>
        <v>5.5899024031926317</v>
      </c>
      <c r="M171" s="61">
        <f t="shared" si="25"/>
        <v>7.6265043336775387</v>
      </c>
      <c r="N171" s="61">
        <f t="shared" si="26"/>
        <v>7.0808811878714852</v>
      </c>
    </row>
    <row r="172" spans="1:14" ht="15.95" hidden="1" customHeight="1" x14ac:dyDescent="0.2">
      <c r="A172" s="98"/>
      <c r="B172" s="52" t="s">
        <v>89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94</v>
      </c>
      <c r="C173" s="48">
        <v>85811073.770000011</v>
      </c>
      <c r="D173" s="48">
        <v>157495.56</v>
      </c>
      <c r="E173" s="82"/>
      <c r="F173" s="63">
        <f t="shared" si="21"/>
        <v>85968569.330000013</v>
      </c>
      <c r="G173" s="48">
        <f>'PNC, Exon. &amp; no Exon.'!B192</f>
        <v>89834293.320000008</v>
      </c>
      <c r="H173" s="48">
        <f>'PNC, Exon. &amp; no Exon.'!C192</f>
        <v>331024.61</v>
      </c>
      <c r="I173" s="82"/>
      <c r="J173" s="63">
        <f t="shared" si="22"/>
        <v>90165317.930000007</v>
      </c>
      <c r="K173" s="48">
        <f t="shared" si="23"/>
        <v>4196748.599999994</v>
      </c>
      <c r="L173" s="94">
        <f t="shared" si="24"/>
        <v>4.8817243705548981</v>
      </c>
      <c r="M173" s="61">
        <f t="shared" si="25"/>
        <v>1.9301460598877853</v>
      </c>
      <c r="N173" s="61">
        <f t="shared" si="26"/>
        <v>1.7800384812465306</v>
      </c>
    </row>
    <row r="174" spans="1:14" ht="15.95" hidden="1" customHeight="1" x14ac:dyDescent="0.2">
      <c r="A174" s="98"/>
      <c r="B174" s="52" t="s">
        <v>90</v>
      </c>
      <c r="C174" s="48">
        <v>41104171.300000004</v>
      </c>
      <c r="D174" s="48">
        <v>78598063.900000006</v>
      </c>
      <c r="E174" s="82"/>
      <c r="F174" s="63">
        <f t="shared" si="21"/>
        <v>119702235.20000002</v>
      </c>
      <c r="G174" s="48">
        <f>'PNC, Exon. &amp; no Exon.'!B193</f>
        <v>33868673.079999998</v>
      </c>
      <c r="H174" s="48">
        <f>'PNC, Exon. &amp; no Exon.'!C193</f>
        <v>85579882.219999999</v>
      </c>
      <c r="I174" s="82"/>
      <c r="J174" s="63">
        <f t="shared" si="22"/>
        <v>119448555.3</v>
      </c>
      <c r="K174" s="48">
        <f t="shared" si="23"/>
        <v>-253679.90000002086</v>
      </c>
      <c r="L174" s="94">
        <f t="shared" si="24"/>
        <v>-0.21192578365489104</v>
      </c>
      <c r="M174" s="61">
        <f t="shared" si="25"/>
        <v>2.6875263765779009</v>
      </c>
      <c r="N174" s="61">
        <f t="shared" si="26"/>
        <v>2.3581464563611303</v>
      </c>
    </row>
    <row r="175" spans="1:14" ht="15.95" hidden="1" customHeight="1" x14ac:dyDescent="0.2">
      <c r="A175" s="98"/>
      <c r="B175" s="52" t="s">
        <v>78</v>
      </c>
      <c r="C175" s="48">
        <v>75965739.530000001</v>
      </c>
      <c r="D175" s="48">
        <v>77211.740000000005</v>
      </c>
      <c r="E175" s="82"/>
      <c r="F175" s="63">
        <f t="shared" si="21"/>
        <v>76042951.269999996</v>
      </c>
      <c r="G175" s="48">
        <f>'PNC, Exon. &amp; no Exon.'!B194</f>
        <v>81635225.180000007</v>
      </c>
      <c r="H175" s="48">
        <f>'PNC, Exon. &amp; no Exon.'!C194</f>
        <v>25676.14</v>
      </c>
      <c r="I175" s="82"/>
      <c r="J175" s="63">
        <f t="shared" si="22"/>
        <v>81660901.320000008</v>
      </c>
      <c r="K175" s="48">
        <f t="shared" si="23"/>
        <v>5617950.0500000119</v>
      </c>
      <c r="L175" s="94">
        <f t="shared" si="24"/>
        <v>7.3878643006013514</v>
      </c>
      <c r="M175" s="61">
        <f t="shared" si="25"/>
        <v>1.7072984222015011</v>
      </c>
      <c r="N175" s="61">
        <f t="shared" si="26"/>
        <v>1.6121447813861836</v>
      </c>
    </row>
    <row r="176" spans="1:14" ht="15.95" hidden="1" customHeight="1" x14ac:dyDescent="0.2">
      <c r="A176" s="98"/>
      <c r="B176" s="52" t="s">
        <v>96</v>
      </c>
      <c r="C176" s="48">
        <v>7071361.9100000001</v>
      </c>
      <c r="D176" s="48">
        <v>183430484.11000001</v>
      </c>
      <c r="E176" s="84"/>
      <c r="F176" s="63">
        <f t="shared" si="21"/>
        <v>190501846.02000001</v>
      </c>
      <c r="G176" s="48">
        <f>'PNC, Exon. &amp; no Exon.'!B195</f>
        <v>7101544.3399999999</v>
      </c>
      <c r="H176" s="48">
        <f>'PNC, Exon. &amp; no Exon.'!C195</f>
        <v>188595906.47</v>
      </c>
      <c r="I176" s="82"/>
      <c r="J176" s="63">
        <f t="shared" si="22"/>
        <v>195697450.81</v>
      </c>
      <c r="K176" s="48">
        <f t="shared" si="23"/>
        <v>5195604.7899999917</v>
      </c>
      <c r="L176" s="94">
        <f t="shared" si="24"/>
        <v>2.7273251669459024</v>
      </c>
      <c r="M176" s="61">
        <f t="shared" si="25"/>
        <v>4.2771025546023536</v>
      </c>
      <c r="N176" s="61">
        <f t="shared" si="26"/>
        <v>3.8634477326868777</v>
      </c>
    </row>
    <row r="177" spans="1:14" ht="15.95" hidden="1" customHeight="1" x14ac:dyDescent="0.2">
      <c r="A177" s="11"/>
      <c r="B177" s="52" t="s">
        <v>99</v>
      </c>
      <c r="C177" s="48">
        <v>11284484.15</v>
      </c>
      <c r="D177" s="48">
        <v>2190.52</v>
      </c>
      <c r="E177" s="82"/>
      <c r="F177" s="63">
        <f>(C177+D177)</f>
        <v>11286674.67</v>
      </c>
      <c r="G177" s="48">
        <f>'PNC, Exon. &amp; no Exon.'!B196</f>
        <v>8821490.459999999</v>
      </c>
      <c r="H177" s="48">
        <f>'PNC, Exon. &amp; no Exon.'!C196</f>
        <v>0</v>
      </c>
      <c r="I177" s="82"/>
      <c r="J177" s="63">
        <f t="shared" si="22"/>
        <v>8821490.459999999</v>
      </c>
      <c r="K177" s="48">
        <f t="shared" si="23"/>
        <v>-2465184.2100000009</v>
      </c>
      <c r="L177" s="94">
        <f t="shared" si="24"/>
        <v>-21.841545734922835</v>
      </c>
      <c r="M177" s="61">
        <f t="shared" si="25"/>
        <v>0.25340575995759412</v>
      </c>
      <c r="N177" s="61">
        <f t="shared" si="26"/>
        <v>0.17415335343174732</v>
      </c>
    </row>
    <row r="178" spans="1:14" ht="15.95" hidden="1" customHeight="1" x14ac:dyDescent="0.2">
      <c r="A178" s="11"/>
      <c r="B178" s="52" t="s">
        <v>83</v>
      </c>
      <c r="C178" s="48">
        <v>20605334.859999999</v>
      </c>
      <c r="D178" s="48">
        <v>0</v>
      </c>
      <c r="E178" s="84"/>
      <c r="F178" s="63">
        <f t="shared" ref="F178:F198" si="27">(C178+D178)</f>
        <v>20605334.859999999</v>
      </c>
      <c r="G178" s="48">
        <f>'PNC, Exon. &amp; no Exon.'!B197</f>
        <v>28086076.629999999</v>
      </c>
      <c r="H178" s="48">
        <f>'PNC, Exon. &amp; no Exon.'!C197</f>
        <v>0</v>
      </c>
      <c r="I178" s="82"/>
      <c r="J178" s="63">
        <f t="shared" si="22"/>
        <v>28086076.629999999</v>
      </c>
      <c r="K178" s="48">
        <f t="shared" si="23"/>
        <v>7480741.7699999996</v>
      </c>
      <c r="L178" s="94">
        <f t="shared" si="24"/>
        <v>36.304878425062391</v>
      </c>
      <c r="M178" s="61">
        <f t="shared" si="25"/>
        <v>0.46262612257778546</v>
      </c>
      <c r="N178" s="61">
        <f t="shared" si="26"/>
        <v>0.5544736971642692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19638019.760000002</v>
      </c>
      <c r="D180" s="48">
        <v>13022034.199999997</v>
      </c>
      <c r="E180" s="84"/>
      <c r="F180" s="63">
        <f t="shared" si="27"/>
        <v>32660053.960000001</v>
      </c>
      <c r="G180" s="48">
        <f>'PNC, Exon. &amp; no Exon.'!B199</f>
        <v>34856018.139999993</v>
      </c>
      <c r="H180" s="48">
        <f>'PNC, Exon. &amp; no Exon.'!C199</f>
        <v>509587.85</v>
      </c>
      <c r="I180" s="82"/>
      <c r="J180" s="63">
        <f t="shared" si="22"/>
        <v>35365605.989999995</v>
      </c>
      <c r="K180" s="48">
        <f t="shared" si="23"/>
        <v>2705552.0299999937</v>
      </c>
      <c r="L180" s="94">
        <f t="shared" si="24"/>
        <v>8.2839790568429112</v>
      </c>
      <c r="M180" s="61">
        <f t="shared" si="25"/>
        <v>0.7332758350861398</v>
      </c>
      <c r="N180" s="61">
        <f t="shared" si="26"/>
        <v>0.69818574392069233</v>
      </c>
    </row>
    <row r="181" spans="1:14" ht="15.95" hidden="1" customHeight="1" x14ac:dyDescent="0.2">
      <c r="A181" s="11"/>
      <c r="B181" s="52" t="s">
        <v>80</v>
      </c>
      <c r="C181" s="48">
        <v>31655334.66</v>
      </c>
      <c r="D181" s="48">
        <v>0</v>
      </c>
      <c r="E181" s="82"/>
      <c r="F181" s="63">
        <f t="shared" si="27"/>
        <v>31655334.66</v>
      </c>
      <c r="G181" s="48">
        <f>'PNC, Exon. &amp; no Exon.'!B200</f>
        <v>27207559.18</v>
      </c>
      <c r="H181" s="48">
        <f>'PNC, Exon. &amp; no Exon.'!C200</f>
        <v>476590.28</v>
      </c>
      <c r="I181" s="82"/>
      <c r="J181" s="63">
        <f t="shared" si="22"/>
        <v>27684149.460000001</v>
      </c>
      <c r="K181" s="48">
        <f t="shared" si="23"/>
        <v>-3971185.1999999993</v>
      </c>
      <c r="L181" s="94">
        <f t="shared" si="24"/>
        <v>-12.545074132538012</v>
      </c>
      <c r="M181" s="61">
        <f t="shared" si="25"/>
        <v>0.71071811412716734</v>
      </c>
      <c r="N181" s="61">
        <f t="shared" si="26"/>
        <v>0.54653887426691139</v>
      </c>
    </row>
    <row r="182" spans="1:14" ht="15.95" hidden="1" customHeight="1" x14ac:dyDescent="0.2">
      <c r="A182" s="11"/>
      <c r="B182" s="52" t="s">
        <v>108</v>
      </c>
      <c r="C182" s="48">
        <v>37940533.919999994</v>
      </c>
      <c r="D182" s="48">
        <v>0</v>
      </c>
      <c r="E182" s="82"/>
      <c r="F182" s="63">
        <f t="shared" si="27"/>
        <v>37940533.919999994</v>
      </c>
      <c r="G182" s="48">
        <f>'PNC, Exon. &amp; no Exon.'!B201</f>
        <v>44015026.850000009</v>
      </c>
      <c r="H182" s="48">
        <f>'PNC, Exon. &amp; no Exon.'!C201</f>
        <v>0</v>
      </c>
      <c r="I182" s="82"/>
      <c r="J182" s="63">
        <f t="shared" si="22"/>
        <v>44015026.850000009</v>
      </c>
      <c r="K182" s="48">
        <f t="shared" si="23"/>
        <v>6074492.9300000146</v>
      </c>
      <c r="L182" s="94">
        <f t="shared" si="24"/>
        <v>16.010562589362777</v>
      </c>
      <c r="M182" s="61">
        <f t="shared" si="25"/>
        <v>0.85183192678968889</v>
      </c>
      <c r="N182" s="61">
        <f t="shared" si="26"/>
        <v>0.86894210928114535</v>
      </c>
    </row>
    <row r="183" spans="1:14" ht="15.95" hidden="1" customHeight="1" x14ac:dyDescent="0.2">
      <c r="A183" s="11"/>
      <c r="B183" s="52" t="s">
        <v>79</v>
      </c>
      <c r="C183" s="48">
        <v>52838399.769999996</v>
      </c>
      <c r="D183" s="48">
        <v>63618511.729999997</v>
      </c>
      <c r="E183" s="82"/>
      <c r="F183" s="63">
        <f t="shared" si="27"/>
        <v>116456911.5</v>
      </c>
      <c r="G183" s="48">
        <f>'PNC, Exon. &amp; no Exon.'!B202</f>
        <v>38868223.460000001</v>
      </c>
      <c r="H183" s="48">
        <f>'PNC, Exon. &amp; no Exon.'!C202</f>
        <v>79605678.820000023</v>
      </c>
      <c r="I183" s="82"/>
      <c r="J183" s="63">
        <f t="shared" si="22"/>
        <v>118473902.28000003</v>
      </c>
      <c r="K183" s="48">
        <f t="shared" si="23"/>
        <v>2016990.780000031</v>
      </c>
      <c r="L183" s="94">
        <f t="shared" si="24"/>
        <v>1.731963139001871</v>
      </c>
      <c r="M183" s="61">
        <f t="shared" si="25"/>
        <v>2.6146631336341852</v>
      </c>
      <c r="N183" s="61">
        <f t="shared" si="26"/>
        <v>2.3389049129241073</v>
      </c>
    </row>
    <row r="184" spans="1:14" ht="15.95" hidden="1" customHeight="1" x14ac:dyDescent="0.2">
      <c r="A184" s="11"/>
      <c r="B184" s="52" t="s">
        <v>84</v>
      </c>
      <c r="C184" s="48">
        <v>20144972.080000002</v>
      </c>
      <c r="D184" s="48">
        <v>0</v>
      </c>
      <c r="E184" s="82"/>
      <c r="F184" s="63">
        <f t="shared" si="27"/>
        <v>20144972.080000002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-20144972.080000002</v>
      </c>
      <c r="L184" s="94">
        <f t="shared" si="24"/>
        <v>-100</v>
      </c>
      <c r="M184" s="61">
        <f t="shared" si="25"/>
        <v>0.45229016592687138</v>
      </c>
      <c r="N184" s="61">
        <f t="shared" si="26"/>
        <v>0</v>
      </c>
    </row>
    <row r="185" spans="1:14" ht="15.95" hidden="1" customHeight="1" x14ac:dyDescent="0.2">
      <c r="A185" s="11"/>
      <c r="B185" s="52" t="s">
        <v>101</v>
      </c>
      <c r="C185" s="48">
        <v>254750.29</v>
      </c>
      <c r="D185" s="48">
        <v>13492529.6</v>
      </c>
      <c r="E185" s="82"/>
      <c r="F185" s="63">
        <f t="shared" si="27"/>
        <v>13747279.889999999</v>
      </c>
      <c r="G185" s="48">
        <f>'PNC, Exon. &amp; no Exon.'!B204</f>
        <v>181551.91</v>
      </c>
      <c r="H185" s="48">
        <f>'PNC, Exon. &amp; no Exon.'!C204</f>
        <v>13851445.960000001</v>
      </c>
      <c r="I185" s="82"/>
      <c r="J185" s="63">
        <f t="shared" si="22"/>
        <v>14032997.870000001</v>
      </c>
      <c r="K185" s="48">
        <f t="shared" si="23"/>
        <v>285717.98000000231</v>
      </c>
      <c r="L185" s="94">
        <f t="shared" si="24"/>
        <v>2.0783600994974893</v>
      </c>
      <c r="M185" s="61">
        <f t="shared" si="25"/>
        <v>0.30865068850923127</v>
      </c>
      <c r="N185" s="61">
        <f t="shared" si="26"/>
        <v>0.27703863069881596</v>
      </c>
    </row>
    <row r="186" spans="1:14" ht="15.95" hidden="1" customHeight="1" x14ac:dyDescent="0.2">
      <c r="A186" s="11"/>
      <c r="B186" s="52" t="s">
        <v>93</v>
      </c>
      <c r="C186" s="48">
        <v>3952636.23</v>
      </c>
      <c r="D186" s="48">
        <v>0</v>
      </c>
      <c r="E186" s="84"/>
      <c r="F186" s="63">
        <f t="shared" si="27"/>
        <v>3952636.23</v>
      </c>
      <c r="G186" s="48">
        <f>'PNC, Exon. &amp; no Exon.'!B205</f>
        <v>5504658.1099999994</v>
      </c>
      <c r="H186" s="48">
        <f>'PNC, Exon. &amp; no Exon.'!C205</f>
        <v>0</v>
      </c>
      <c r="I186" s="82"/>
      <c r="J186" s="63">
        <f t="shared" si="22"/>
        <v>5504658.1099999994</v>
      </c>
      <c r="K186" s="48">
        <f t="shared" si="23"/>
        <v>1552021.8799999994</v>
      </c>
      <c r="L186" s="94">
        <f t="shared" si="24"/>
        <v>39.265487378280682</v>
      </c>
      <c r="M186" s="61">
        <f t="shared" si="25"/>
        <v>8.8743657187300651E-2</v>
      </c>
      <c r="N186" s="61">
        <f t="shared" si="26"/>
        <v>0.10867264139758127</v>
      </c>
    </row>
    <row r="187" spans="1:14" ht="15.95" hidden="1" customHeight="1" x14ac:dyDescent="0.2">
      <c r="A187" s="11"/>
      <c r="B187" s="52" t="s">
        <v>102</v>
      </c>
      <c r="C187" s="48">
        <v>35942342.560000002</v>
      </c>
      <c r="D187" s="48">
        <v>73020.91</v>
      </c>
      <c r="E187" s="84"/>
      <c r="F187" s="63">
        <f t="shared" si="27"/>
        <v>36015363.469999999</v>
      </c>
      <c r="G187" s="48">
        <f>'PNC, Exon. &amp; no Exon.'!B206</f>
        <v>37447593.890000001</v>
      </c>
      <c r="H187" s="48">
        <f>'PNC, Exon. &amp; no Exon.'!C206</f>
        <v>1462500</v>
      </c>
      <c r="I187" s="82"/>
      <c r="J187" s="63">
        <f t="shared" si="22"/>
        <v>38910093.890000001</v>
      </c>
      <c r="K187" s="48">
        <f t="shared" si="23"/>
        <v>2894730.4200000018</v>
      </c>
      <c r="L187" s="94">
        <f t="shared" si="24"/>
        <v>8.0374877305104757</v>
      </c>
      <c r="M187" s="61">
        <f t="shared" si="25"/>
        <v>0.80860845351754285</v>
      </c>
      <c r="N187" s="61">
        <f t="shared" si="26"/>
        <v>0.76816081862969487</v>
      </c>
    </row>
    <row r="188" spans="1:14" ht="15.95" hidden="1" customHeight="1" x14ac:dyDescent="0.2">
      <c r="A188" s="11"/>
      <c r="B188" s="51" t="s">
        <v>116</v>
      </c>
      <c r="C188" s="48">
        <v>42877360.899999991</v>
      </c>
      <c r="D188" s="48">
        <v>583550.25</v>
      </c>
      <c r="E188" s="84"/>
      <c r="F188" s="63">
        <f t="shared" si="27"/>
        <v>43460911.149999991</v>
      </c>
      <c r="G188" s="48">
        <f>'PNC, Exon. &amp; no Exon.'!B207</f>
        <v>57210431.519999996</v>
      </c>
      <c r="H188" s="48">
        <f>'PNC, Exon. &amp; no Exon.'!C207</f>
        <v>913747.41</v>
      </c>
      <c r="I188" s="82"/>
      <c r="J188" s="63">
        <f t="shared" si="22"/>
        <v>58124178.929999992</v>
      </c>
      <c r="K188" s="48">
        <f t="shared" si="23"/>
        <v>14663267.780000001</v>
      </c>
      <c r="L188" s="94">
        <f t="shared" si="24"/>
        <v>33.738979216039752</v>
      </c>
      <c r="M188" s="61">
        <f t="shared" si="25"/>
        <v>0.97577413546688341</v>
      </c>
      <c r="N188" s="61">
        <f t="shared" si="26"/>
        <v>1.1474841719804356</v>
      </c>
    </row>
    <row r="189" spans="1:14" ht="15.95" hidden="1" customHeight="1" x14ac:dyDescent="0.2">
      <c r="A189" s="11"/>
      <c r="B189" s="52" t="s">
        <v>107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5876566.7000000002</v>
      </c>
      <c r="D190" s="48">
        <v>0</v>
      </c>
      <c r="E190" s="84"/>
      <c r="F190" s="63">
        <f t="shared" si="27"/>
        <v>5876566.7000000002</v>
      </c>
      <c r="G190" s="48">
        <f>'PNC, Exon. &amp; no Exon.'!B209</f>
        <v>6405337.5599999996</v>
      </c>
      <c r="H190" s="48">
        <f>'PNC, Exon. &amp; no Exon.'!C209</f>
        <v>0</v>
      </c>
      <c r="I190" s="82"/>
      <c r="J190" s="63">
        <f t="shared" si="22"/>
        <v>6405337.5599999996</v>
      </c>
      <c r="K190" s="48">
        <f t="shared" si="23"/>
        <v>528770.8599999994</v>
      </c>
      <c r="L190" s="94">
        <f t="shared" si="24"/>
        <v>8.99795555796209</v>
      </c>
      <c r="M190" s="61">
        <f t="shared" si="25"/>
        <v>0.13193929072069116</v>
      </c>
      <c r="N190" s="61">
        <f t="shared" si="26"/>
        <v>0.12645380290263628</v>
      </c>
    </row>
    <row r="191" spans="1:14" ht="15.95" hidden="1" customHeight="1" x14ac:dyDescent="0.2">
      <c r="A191" s="11"/>
      <c r="B191" s="52" t="s">
        <v>105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115</v>
      </c>
      <c r="C192" s="48">
        <v>47285494.989999995</v>
      </c>
      <c r="D192" s="48">
        <v>32037.1</v>
      </c>
      <c r="E192" s="82"/>
      <c r="F192" s="63">
        <f t="shared" si="27"/>
        <v>47317532.089999996</v>
      </c>
      <c r="G192" s="48">
        <f>'PNC, Exon. &amp; no Exon.'!B211</f>
        <v>42196485.700000003</v>
      </c>
      <c r="H192" s="48">
        <f>'PNC, Exon. &amp; no Exon.'!C211</f>
        <v>201553.95</v>
      </c>
      <c r="I192" s="82"/>
      <c r="J192" s="63">
        <f t="shared" si="22"/>
        <v>42398039.650000006</v>
      </c>
      <c r="K192" s="48">
        <f t="shared" si="23"/>
        <v>-4919492.4399999902</v>
      </c>
      <c r="L192" s="94">
        <f t="shared" si="24"/>
        <v>-10.396764629742105</v>
      </c>
      <c r="M192" s="61">
        <f t="shared" si="25"/>
        <v>1.0623620799893487</v>
      </c>
      <c r="N192" s="61">
        <f t="shared" si="26"/>
        <v>0.83701964168758947</v>
      </c>
    </row>
    <row r="193" spans="1:14" ht="15.95" hidden="1" customHeight="1" x14ac:dyDescent="0.2">
      <c r="A193" s="11"/>
      <c r="B193" s="52" t="s">
        <v>117</v>
      </c>
      <c r="C193" s="48">
        <v>19779053.390000001</v>
      </c>
      <c r="D193" s="48">
        <v>443448523.28000003</v>
      </c>
      <c r="E193" s="82"/>
      <c r="F193" s="63">
        <f t="shared" si="27"/>
        <v>463227576.67000002</v>
      </c>
      <c r="G193" s="48">
        <f>'PNC, Exon. &amp; no Exon.'!B212</f>
        <v>24755995.41</v>
      </c>
      <c r="H193" s="48">
        <f>'PNC, Exon. &amp; no Exon.'!C212</f>
        <v>645830257.8599999</v>
      </c>
      <c r="I193" s="82"/>
      <c r="J193" s="63">
        <f t="shared" si="22"/>
        <v>670586253.26999986</v>
      </c>
      <c r="K193" s="48">
        <f t="shared" si="23"/>
        <v>207358676.59999985</v>
      </c>
      <c r="L193" s="94">
        <f t="shared" si="24"/>
        <v>44.76388864640515</v>
      </c>
      <c r="M193" s="61">
        <f t="shared" si="25"/>
        <v>10.400276390652451</v>
      </c>
      <c r="N193" s="61">
        <f t="shared" si="26"/>
        <v>13.238674949743304</v>
      </c>
    </row>
    <row r="194" spans="1:14" ht="15.95" hidden="1" customHeight="1" x14ac:dyDescent="0.2">
      <c r="A194" s="11"/>
      <c r="B194" s="52" t="s">
        <v>120</v>
      </c>
      <c r="C194" s="48">
        <v>4869212.9499999993</v>
      </c>
      <c r="D194" s="48">
        <v>43500</v>
      </c>
      <c r="E194" s="82"/>
      <c r="F194" s="63">
        <f t="shared" si="27"/>
        <v>4912712.9499999993</v>
      </c>
      <c r="G194" s="48">
        <f>'PNC, Exon. &amp; no Exon.'!B213</f>
        <v>11709414.720000003</v>
      </c>
      <c r="H194" s="48">
        <f>'PNC, Exon. &amp; no Exon.'!C213</f>
        <v>219500.62000000002</v>
      </c>
      <c r="I194" s="82"/>
      <c r="J194" s="63">
        <f t="shared" si="22"/>
        <v>11928915.340000002</v>
      </c>
      <c r="K194" s="48">
        <f t="shared" si="23"/>
        <v>7016202.3900000025</v>
      </c>
      <c r="L194" s="94">
        <f t="shared" si="24"/>
        <v>142.81726739194082</v>
      </c>
      <c r="M194" s="61">
        <f t="shared" si="25"/>
        <v>0.1102990734602492</v>
      </c>
      <c r="N194" s="61">
        <f t="shared" si="26"/>
        <v>0.2354999553289108</v>
      </c>
    </row>
    <row r="195" spans="1:14" ht="15.95" hidden="1" customHeight="1" x14ac:dyDescent="0.2">
      <c r="A195" s="11"/>
      <c r="B195" s="52" t="s">
        <v>166</v>
      </c>
      <c r="C195" s="48">
        <v>6648772.2599999998</v>
      </c>
      <c r="D195" s="48">
        <v>0</v>
      </c>
      <c r="E195" s="82"/>
      <c r="F195" s="63">
        <f t="shared" si="27"/>
        <v>6648772.2599999998</v>
      </c>
      <c r="G195" s="48">
        <f>'PNC, Exon. &amp; no Exon.'!B214</f>
        <v>7405496.9900000002</v>
      </c>
      <c r="H195" s="48">
        <f>'PNC, Exon. &amp; no Exon.'!C214</f>
        <v>0</v>
      </c>
      <c r="I195" s="82"/>
      <c r="J195" s="63">
        <f t="shared" si="22"/>
        <v>7405496.9900000002</v>
      </c>
      <c r="K195" s="48">
        <f t="shared" si="23"/>
        <v>756724.73000000045</v>
      </c>
      <c r="L195" s="94">
        <f t="shared" si="24"/>
        <v>11.381420515071161</v>
      </c>
      <c r="M195" s="61">
        <f t="shared" si="25"/>
        <v>0.14927666798163064</v>
      </c>
      <c r="N195" s="61">
        <f t="shared" si="26"/>
        <v>0.1461988924077135</v>
      </c>
    </row>
    <row r="196" spans="1:14" ht="15.95" hidden="1" customHeight="1" x14ac:dyDescent="0.2">
      <c r="A196" s="11"/>
      <c r="B196" s="52" t="s">
        <v>103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110</v>
      </c>
      <c r="C197" s="48">
        <v>0</v>
      </c>
      <c r="D197" s="48">
        <v>18457398.02</v>
      </c>
      <c r="E197" s="82"/>
      <c r="F197" s="63">
        <f t="shared" si="27"/>
        <v>18457398.02</v>
      </c>
      <c r="G197" s="48">
        <f>'PNC, Exon. &amp; no Exon.'!B216</f>
        <v>0</v>
      </c>
      <c r="H197" s="48">
        <f>'PNC, Exon. &amp; no Exon.'!C216</f>
        <v>21516701.670000002</v>
      </c>
      <c r="I197" s="82"/>
      <c r="J197" s="63">
        <f t="shared" si="22"/>
        <v>21516701.670000002</v>
      </c>
      <c r="K197" s="48">
        <f t="shared" si="23"/>
        <v>3059303.6500000022</v>
      </c>
      <c r="L197" s="94">
        <f t="shared" si="24"/>
        <v>16.57494543209727</v>
      </c>
      <c r="M197" s="61">
        <f t="shared" si="25"/>
        <v>0.41440115081281881</v>
      </c>
      <c r="N197" s="61">
        <f t="shared" si="26"/>
        <v>0.42478147741725031</v>
      </c>
    </row>
    <row r="198" spans="1:14" ht="15.95" hidden="1" customHeight="1" x14ac:dyDescent="0.2">
      <c r="A198" s="11"/>
      <c r="B198" s="52" t="s">
        <v>164</v>
      </c>
      <c r="C198" s="48">
        <v>272059.26</v>
      </c>
      <c r="D198" s="48">
        <v>0</v>
      </c>
      <c r="E198" s="82"/>
      <c r="F198" s="63">
        <f t="shared" si="27"/>
        <v>272059.26</v>
      </c>
      <c r="G198" s="48">
        <f>'PNC, Exon. &amp; no Exon.'!B217</f>
        <v>187716</v>
      </c>
      <c r="H198" s="48">
        <f>'PNC, Exon. &amp; no Exon.'!C217</f>
        <v>0</v>
      </c>
      <c r="I198" s="82"/>
      <c r="J198" s="63">
        <f t="shared" si="22"/>
        <v>187716</v>
      </c>
      <c r="K198" s="48">
        <f t="shared" si="23"/>
        <v>-84343.260000000009</v>
      </c>
      <c r="L198" s="94">
        <f t="shared" si="24"/>
        <v>-31.001797181981605</v>
      </c>
      <c r="M198" s="61">
        <f t="shared" si="25"/>
        <v>6.1082103940717806E-3</v>
      </c>
      <c r="N198" s="61">
        <f t="shared" si="26"/>
        <v>3.7058783933428281E-3</v>
      </c>
    </row>
    <row r="199" spans="1:14" ht="15.95" hidden="1" customHeight="1" x14ac:dyDescent="0.2">
      <c r="A199" s="11"/>
      <c r="B199" s="52" t="s">
        <v>119</v>
      </c>
      <c r="C199" s="48">
        <v>17139927.370000001</v>
      </c>
      <c r="D199" s="48">
        <v>0</v>
      </c>
      <c r="E199" s="82"/>
      <c r="F199" s="63">
        <f t="shared" ref="F199:F204" si="28">(C199+D199)</f>
        <v>17139927.370000001</v>
      </c>
      <c r="G199" s="48">
        <f>'PNC, Exon. &amp; no Exon.'!B218</f>
        <v>11422644.48</v>
      </c>
      <c r="H199" s="48">
        <f>'PNC, Exon. &amp; no Exon.'!C218</f>
        <v>0</v>
      </c>
      <c r="I199" s="82"/>
      <c r="J199" s="63">
        <f t="shared" si="22"/>
        <v>11422644.48</v>
      </c>
      <c r="K199" s="48">
        <f t="shared" si="23"/>
        <v>-5717282.8900000006</v>
      </c>
      <c r="L199" s="94">
        <f t="shared" si="24"/>
        <v>-33.356517601159474</v>
      </c>
      <c r="M199" s="61">
        <f t="shared" si="25"/>
        <v>0.38482161024428801</v>
      </c>
      <c r="N199" s="61">
        <f t="shared" si="26"/>
        <v>0.22550518535057601</v>
      </c>
    </row>
    <row r="200" spans="1:14" ht="15.95" hidden="1" customHeight="1" x14ac:dyDescent="0.2">
      <c r="A200" s="11"/>
      <c r="B200" s="52" t="s">
        <v>121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88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hidden="1" customHeight="1" x14ac:dyDescent="0.2">
      <c r="A202" s="11"/>
      <c r="B202" s="52" t="s">
        <v>106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104</v>
      </c>
      <c r="C203" s="48">
        <v>4227892.67</v>
      </c>
      <c r="D203" s="48">
        <v>19134517.210000001</v>
      </c>
      <c r="E203" s="84"/>
      <c r="F203" s="63">
        <f t="shared" si="28"/>
        <v>23362409.880000003</v>
      </c>
      <c r="G203" s="48">
        <f>'PNC, Exon. &amp; no Exon.'!B222</f>
        <v>985077.73</v>
      </c>
      <c r="H203" s="48">
        <f>'PNC, Exon. &amp; no Exon.'!C222</f>
        <v>31401461.920000002</v>
      </c>
      <c r="I203" s="82"/>
      <c r="J203" s="63">
        <f t="shared" si="22"/>
        <v>32386539.650000002</v>
      </c>
      <c r="K203" s="48">
        <f t="shared" si="23"/>
        <v>9024129.7699999996</v>
      </c>
      <c r="L203" s="94">
        <f t="shared" si="24"/>
        <v>38.62670767421703</v>
      </c>
      <c r="M203" s="61">
        <f t="shared" si="25"/>
        <v>0.52452732121516932</v>
      </c>
      <c r="N203" s="61">
        <f t="shared" si="26"/>
        <v>0.63937318888147954</v>
      </c>
    </row>
    <row r="204" spans="1:14" ht="15.95" hidden="1" customHeight="1" x14ac:dyDescent="0.2">
      <c r="A204" s="11"/>
      <c r="B204" s="52" t="s">
        <v>111</v>
      </c>
      <c r="C204" s="48">
        <v>0</v>
      </c>
      <c r="D204" s="48">
        <v>24973119.93</v>
      </c>
      <c r="E204" s="84"/>
      <c r="F204" s="63">
        <f t="shared" si="28"/>
        <v>24973119.93</v>
      </c>
      <c r="G204" s="48">
        <f>'PNC, Exon. &amp; no Exon.'!B223</f>
        <v>27471021.460000001</v>
      </c>
      <c r="H204" s="48">
        <f>'PNC, Exon. &amp; no Exon.'!C223</f>
        <v>0</v>
      </c>
      <c r="I204" s="82"/>
      <c r="J204" s="63">
        <f>(G204+H204)</f>
        <v>27471021.460000001</v>
      </c>
      <c r="K204" s="48">
        <f>J204-F204</f>
        <v>2497901.5300000012</v>
      </c>
      <c r="L204" s="94">
        <f>K204/F204*100</f>
        <v>10.002360686216434</v>
      </c>
      <c r="M204" s="61">
        <f>(F204/$F$205*100)</f>
        <v>0.56069060368989887</v>
      </c>
      <c r="N204" s="61">
        <f>(J204/$J$205*100)</f>
        <v>0.54233131364226361</v>
      </c>
    </row>
    <row r="205" spans="1:14" ht="19.5" hidden="1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611364848.38999939</v>
      </c>
      <c r="L205" s="95">
        <f>K205/F205*100</f>
        <v>13.726219506389572</v>
      </c>
      <c r="M205" s="67">
        <f>SUM(M167:M204)</f>
        <v>99.999999999999972</v>
      </c>
      <c r="N205" s="67">
        <f>SUM(N168:N204)</f>
        <v>77.520955886846664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3" t="s">
        <v>42</v>
      </c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</row>
    <row r="212" spans="1:14" hidden="1" x14ac:dyDescent="0.2">
      <c r="A212" s="184" t="s">
        <v>59</v>
      </c>
      <c r="B212" s="184"/>
      <c r="C212" s="184"/>
      <c r="D212" s="184"/>
      <c r="E212" s="184"/>
      <c r="F212" s="184"/>
      <c r="G212" s="184"/>
      <c r="H212" s="184"/>
      <c r="I212" s="184"/>
      <c r="J212" s="184"/>
      <c r="K212" s="184"/>
      <c r="L212" s="184"/>
      <c r="M212" s="184"/>
      <c r="N212" s="184"/>
    </row>
    <row r="213" spans="1:14" hidden="1" x14ac:dyDescent="0.2">
      <c r="A213" s="186" t="s">
        <v>137</v>
      </c>
      <c r="B213" s="18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</row>
    <row r="214" spans="1:14" hidden="1" x14ac:dyDescent="0.2">
      <c r="A214" s="184" t="s">
        <v>114</v>
      </c>
      <c r="B214" s="184"/>
      <c r="C214" s="184"/>
      <c r="D214" s="184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87" t="s">
        <v>33</v>
      </c>
      <c r="C216" s="187" t="s">
        <v>146</v>
      </c>
      <c r="D216" s="187"/>
      <c r="E216" s="187" t="s">
        <v>52</v>
      </c>
      <c r="F216" s="187"/>
      <c r="G216" s="187" t="s">
        <v>147</v>
      </c>
      <c r="H216" s="187"/>
      <c r="I216" s="187"/>
      <c r="J216" s="187"/>
      <c r="K216" s="187" t="s">
        <v>29</v>
      </c>
      <c r="L216" s="187"/>
      <c r="M216" s="187" t="s">
        <v>62</v>
      </c>
      <c r="N216" s="187"/>
    </row>
    <row r="217" spans="1:14" ht="30" hidden="1" customHeight="1" x14ac:dyDescent="0.2">
      <c r="A217" s="96"/>
      <c r="B217" s="187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>
        <v>551458759.51999998</v>
      </c>
      <c r="D218" s="48">
        <v>263486636.59999999</v>
      </c>
      <c r="E218" s="82"/>
      <c r="F218" s="63">
        <f t="shared" ref="F218:F228" si="29">(C218+D218)</f>
        <v>814945396.12</v>
      </c>
      <c r="G218" s="48">
        <f>'PNC, Exon. &amp; no Exon.'!B245</f>
        <v>654509453.63</v>
      </c>
      <c r="H218" s="48">
        <f>'PNC, Exon. &amp; no Exon.'!C245</f>
        <v>254442950.27000004</v>
      </c>
      <c r="I218" s="82"/>
      <c r="J218" s="63">
        <f>(G218+H218)</f>
        <v>908952403.9000001</v>
      </c>
      <c r="K218" s="48">
        <f>J218-F218</f>
        <v>94007007.780000091</v>
      </c>
      <c r="L218" s="94">
        <f>K218/F218*100</f>
        <v>11.535375035870212</v>
      </c>
      <c r="M218" s="61">
        <f>(F218/$F$256*100)</f>
        <v>21.799946840466593</v>
      </c>
      <c r="N218" s="61">
        <f>(J218/$J$256*100)</f>
        <v>19.382996902985656</v>
      </c>
    </row>
    <row r="219" spans="1:14" ht="15.95" hidden="1" customHeight="1" x14ac:dyDescent="0.2">
      <c r="A219" s="98"/>
      <c r="B219" s="52" t="s">
        <v>163</v>
      </c>
      <c r="C219" s="48">
        <v>500512818.00999999</v>
      </c>
      <c r="D219" s="48">
        <v>75304274.75</v>
      </c>
      <c r="E219" s="82"/>
      <c r="F219" s="63">
        <f t="shared" si="29"/>
        <v>575817092.75999999</v>
      </c>
      <c r="G219" s="48">
        <f>'PNC, Exon. &amp; no Exon.'!B246</f>
        <v>554616195.03999996</v>
      </c>
      <c r="H219" s="48">
        <f>'PNC, Exon. &amp; no Exon.'!C246</f>
        <v>75044896.969999999</v>
      </c>
      <c r="I219" s="82"/>
      <c r="J219" s="63">
        <f t="shared" ref="J219:J254" si="30">(G219+H219)</f>
        <v>629661092.00999999</v>
      </c>
      <c r="K219" s="48">
        <f t="shared" ref="K219:K254" si="31">J219-F219</f>
        <v>53843999.25</v>
      </c>
      <c r="L219" s="94">
        <f t="shared" ref="L219:L254" si="32">K219/F219*100</f>
        <v>9.3508858849457823</v>
      </c>
      <c r="M219" s="61">
        <f t="shared" ref="M219:M254" si="33">(F219/$F$256*100)</f>
        <v>15.403218512264145</v>
      </c>
      <c r="N219" s="61">
        <f t="shared" ref="N219:N254" si="34">(J219/$J$256*100)</f>
        <v>13.427236612163821</v>
      </c>
    </row>
    <row r="220" spans="1:14" ht="15.95" hidden="1" customHeight="1" x14ac:dyDescent="0.2">
      <c r="A220" s="98"/>
      <c r="B220" s="52" t="s">
        <v>100</v>
      </c>
      <c r="C220" s="48">
        <v>402368709.06999993</v>
      </c>
      <c r="D220" s="48">
        <v>99402266.870000005</v>
      </c>
      <c r="E220" s="82"/>
      <c r="F220" s="63">
        <f t="shared" si="29"/>
        <v>501770975.93999994</v>
      </c>
      <c r="G220" s="48">
        <f>'PNC, Exon. &amp; no Exon.'!B247</f>
        <v>637930259.76999986</v>
      </c>
      <c r="H220" s="48">
        <f>'PNC, Exon. &amp; no Exon.'!C247</f>
        <v>107852664.78999999</v>
      </c>
      <c r="I220" s="82"/>
      <c r="J220" s="63">
        <f t="shared" si="30"/>
        <v>745782924.55999982</v>
      </c>
      <c r="K220" s="48">
        <f t="shared" si="31"/>
        <v>244011948.61999989</v>
      </c>
      <c r="L220" s="94">
        <f t="shared" si="32"/>
        <v>48.630144093702619</v>
      </c>
      <c r="M220" s="61">
        <f t="shared" si="33"/>
        <v>13.422470577366564</v>
      </c>
      <c r="N220" s="61">
        <f t="shared" si="34"/>
        <v>15.903481915029305</v>
      </c>
    </row>
    <row r="221" spans="1:14" ht="15.95" hidden="1" customHeight="1" x14ac:dyDescent="0.2">
      <c r="A221" s="98"/>
      <c r="B221" s="52" t="s">
        <v>97</v>
      </c>
      <c r="C221" s="48">
        <v>307031983.24999994</v>
      </c>
      <c r="D221" s="48">
        <v>14796590.77</v>
      </c>
      <c r="E221" s="82"/>
      <c r="F221" s="63">
        <f t="shared" si="29"/>
        <v>321828574.01999992</v>
      </c>
      <c r="G221" s="48">
        <f>'PNC, Exon. &amp; no Exon.'!B248</f>
        <v>380270326.55000001</v>
      </c>
      <c r="H221" s="48">
        <f>'PNC, Exon. &amp; no Exon.'!C248</f>
        <v>12997596.509999998</v>
      </c>
      <c r="I221" s="82"/>
      <c r="J221" s="63">
        <f t="shared" si="30"/>
        <v>393267923.06</v>
      </c>
      <c r="K221" s="48">
        <f t="shared" si="31"/>
        <v>71439349.040000081</v>
      </c>
      <c r="L221" s="94">
        <f t="shared" si="32"/>
        <v>22.197950961172424</v>
      </c>
      <c r="M221" s="61">
        <f t="shared" si="33"/>
        <v>8.6089765507995928</v>
      </c>
      <c r="N221" s="61">
        <f t="shared" si="34"/>
        <v>8.3862597227414426</v>
      </c>
    </row>
    <row r="222" spans="1:14" ht="15.95" hidden="1" customHeight="1" x14ac:dyDescent="0.2">
      <c r="A222" s="98"/>
      <c r="B222" s="52" t="s">
        <v>92</v>
      </c>
      <c r="C222" s="48">
        <v>242043775.44999996</v>
      </c>
      <c r="D222" s="48">
        <v>27826638.110000003</v>
      </c>
      <c r="E222" s="82"/>
      <c r="F222" s="63">
        <f t="shared" si="29"/>
        <v>269870413.55999994</v>
      </c>
      <c r="G222" s="48">
        <f>'PNC, Exon. &amp; no Exon.'!B249</f>
        <v>310854146.92000002</v>
      </c>
      <c r="H222" s="48">
        <f>'PNC, Exon. &amp; no Exon.'!C249</f>
        <v>31641869.700000007</v>
      </c>
      <c r="I222" s="82"/>
      <c r="J222" s="63">
        <f t="shared" si="30"/>
        <v>342496016.62</v>
      </c>
      <c r="K222" s="48">
        <f t="shared" si="31"/>
        <v>72625603.060000062</v>
      </c>
      <c r="L222" s="94">
        <f t="shared" si="32"/>
        <v>26.911287570192759</v>
      </c>
      <c r="M222" s="61">
        <f t="shared" si="33"/>
        <v>7.2190857171937957</v>
      </c>
      <c r="N222" s="61">
        <f t="shared" si="34"/>
        <v>7.3035718932547553</v>
      </c>
    </row>
    <row r="223" spans="1:14" ht="15.95" hidden="1" customHeight="1" x14ac:dyDescent="0.2">
      <c r="A223" s="98"/>
      <c r="B223" s="52" t="s">
        <v>89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94</v>
      </c>
      <c r="C224" s="48">
        <v>72799270.659999996</v>
      </c>
      <c r="D224" s="48">
        <v>110325.31</v>
      </c>
      <c r="E224" s="82"/>
      <c r="F224" s="63">
        <f t="shared" si="29"/>
        <v>72909595.969999999</v>
      </c>
      <c r="G224" s="48">
        <f>'PNC, Exon. &amp; no Exon.'!B251</f>
        <v>81384261.410000011</v>
      </c>
      <c r="H224" s="48">
        <f>'PNC, Exon. &amp; no Exon.'!C251</f>
        <v>75229.08</v>
      </c>
      <c r="I224" s="82"/>
      <c r="J224" s="63">
        <f t="shared" si="30"/>
        <v>81459490.49000001</v>
      </c>
      <c r="K224" s="48">
        <f t="shared" si="31"/>
        <v>8549894.5200000107</v>
      </c>
      <c r="L224" s="94">
        <f t="shared" si="32"/>
        <v>11.726706760956436</v>
      </c>
      <c r="M224" s="61">
        <f t="shared" si="33"/>
        <v>1.9503457825189745</v>
      </c>
      <c r="N224" s="61">
        <f t="shared" si="34"/>
        <v>1.7370866121392297</v>
      </c>
    </row>
    <row r="225" spans="1:14" ht="15.95" hidden="1" customHeight="1" x14ac:dyDescent="0.2">
      <c r="A225" s="98"/>
      <c r="B225" s="52" t="s">
        <v>90</v>
      </c>
      <c r="C225" s="48">
        <v>33507085.539999999</v>
      </c>
      <c r="D225" s="48">
        <v>75569752.269999996</v>
      </c>
      <c r="E225" s="82"/>
      <c r="F225" s="63">
        <f t="shared" si="29"/>
        <v>109076837.81</v>
      </c>
      <c r="G225" s="48">
        <f>'PNC, Exon. &amp; no Exon.'!B252</f>
        <v>35685467.469999999</v>
      </c>
      <c r="H225" s="48">
        <f>'PNC, Exon. &amp; no Exon.'!C252</f>
        <v>84672558.430000007</v>
      </c>
      <c r="I225" s="82"/>
      <c r="J225" s="63">
        <f t="shared" si="30"/>
        <v>120358025.90000001</v>
      </c>
      <c r="K225" s="48">
        <f t="shared" si="31"/>
        <v>11281188.090000004</v>
      </c>
      <c r="L225" s="94">
        <f t="shared" si="32"/>
        <v>10.342423117958926</v>
      </c>
      <c r="M225" s="61">
        <f t="shared" si="33"/>
        <v>2.9178264913273488</v>
      </c>
      <c r="N225" s="61">
        <f t="shared" si="34"/>
        <v>2.5665802007448408</v>
      </c>
    </row>
    <row r="226" spans="1:14" ht="15.95" hidden="1" customHeight="1" x14ac:dyDescent="0.2">
      <c r="A226" s="98"/>
      <c r="B226" s="52" t="s">
        <v>78</v>
      </c>
      <c r="C226" s="48">
        <v>66468731.730000004</v>
      </c>
      <c r="D226" s="48">
        <v>117273</v>
      </c>
      <c r="E226" s="84"/>
      <c r="F226" s="63">
        <f t="shared" si="29"/>
        <v>66586004.730000004</v>
      </c>
      <c r="G226" s="48">
        <f>'PNC, Exon. &amp; no Exon.'!B253</f>
        <v>73807169.75</v>
      </c>
      <c r="H226" s="48">
        <f>'PNC, Exon. &amp; no Exon.'!C253</f>
        <v>31908.98</v>
      </c>
      <c r="I226" s="82"/>
      <c r="J226" s="63">
        <f t="shared" si="30"/>
        <v>73839078.730000004</v>
      </c>
      <c r="K226" s="48">
        <f t="shared" si="31"/>
        <v>7253074</v>
      </c>
      <c r="L226" s="94">
        <f t="shared" si="32"/>
        <v>10.892790503665948</v>
      </c>
      <c r="M226" s="61">
        <f t="shared" si="33"/>
        <v>1.7811884947679542</v>
      </c>
      <c r="N226" s="61">
        <f t="shared" si="34"/>
        <v>1.5745847947615557</v>
      </c>
    </row>
    <row r="227" spans="1:14" ht="15.95" hidden="1" customHeight="1" x14ac:dyDescent="0.2">
      <c r="A227" s="98"/>
      <c r="B227" s="52" t="s">
        <v>96</v>
      </c>
      <c r="C227" s="48">
        <v>4059730.89</v>
      </c>
      <c r="D227" s="48">
        <v>119321210.7</v>
      </c>
      <c r="E227" s="84"/>
      <c r="F227" s="63">
        <f t="shared" si="29"/>
        <v>123380941.59</v>
      </c>
      <c r="G227" s="48">
        <f>'PNC, Exon. &amp; no Exon.'!B254</f>
        <v>6804813.7600000007</v>
      </c>
      <c r="H227" s="48">
        <f>'PNC, Exon. &amp; no Exon.'!C254</f>
        <v>135773124.41</v>
      </c>
      <c r="I227" s="82"/>
      <c r="J227" s="63">
        <f t="shared" si="30"/>
        <v>142577938.16999999</v>
      </c>
      <c r="K227" s="48">
        <f t="shared" si="31"/>
        <v>19196996.579999983</v>
      </c>
      <c r="L227" s="94">
        <f t="shared" si="32"/>
        <v>15.559126338808793</v>
      </c>
      <c r="M227" s="61">
        <f t="shared" si="33"/>
        <v>3.30046403181675</v>
      </c>
      <c r="N227" s="61">
        <f t="shared" si="34"/>
        <v>3.0404097311647917</v>
      </c>
    </row>
    <row r="228" spans="1:14" ht="15.95" hidden="1" customHeight="1" x14ac:dyDescent="0.2">
      <c r="A228" s="11"/>
      <c r="B228" s="52" t="s">
        <v>99</v>
      </c>
      <c r="C228" s="48">
        <v>10759228.369999997</v>
      </c>
      <c r="D228" s="48">
        <v>0</v>
      </c>
      <c r="E228" s="84"/>
      <c r="F228" s="63">
        <f t="shared" si="29"/>
        <v>10759228.369999997</v>
      </c>
      <c r="G228" s="48">
        <f>'PNC, Exon. &amp; no Exon.'!B255</f>
        <v>10822801.779999997</v>
      </c>
      <c r="H228" s="48">
        <f>'PNC, Exon. &amp; no Exon.'!C255</f>
        <v>0</v>
      </c>
      <c r="I228" s="82"/>
      <c r="J228" s="63">
        <f t="shared" si="30"/>
        <v>10822801.779999997</v>
      </c>
      <c r="K228" s="48">
        <f t="shared" si="31"/>
        <v>63573.410000000149</v>
      </c>
      <c r="L228" s="94">
        <f t="shared" si="32"/>
        <v>0.5908733211506334</v>
      </c>
      <c r="M228" s="61">
        <f t="shared" si="33"/>
        <v>0.28781143819837296</v>
      </c>
      <c r="N228" s="61">
        <f t="shared" si="34"/>
        <v>0.23079132909851102</v>
      </c>
    </row>
    <row r="229" spans="1:14" ht="15.95" hidden="1" customHeight="1" x14ac:dyDescent="0.2">
      <c r="A229" s="11"/>
      <c r="B229" s="52" t="s">
        <v>83</v>
      </c>
      <c r="C229" s="48">
        <v>17778673.279999997</v>
      </c>
      <c r="D229" s="48">
        <v>0</v>
      </c>
      <c r="E229" s="84"/>
      <c r="F229" s="63">
        <f t="shared" ref="F229:F247" si="35">(C229+D229)</f>
        <v>17778673.279999997</v>
      </c>
      <c r="G229" s="48">
        <f>'PNC, Exon. &amp; no Exon.'!B256</f>
        <v>19547578.219999999</v>
      </c>
      <c r="H229" s="48">
        <f>'PNC, Exon. &amp; no Exon.'!C256</f>
        <v>0</v>
      </c>
      <c r="I229" s="82"/>
      <c r="J229" s="63">
        <f t="shared" si="30"/>
        <v>19547578.219999999</v>
      </c>
      <c r="K229" s="48">
        <f t="shared" si="31"/>
        <v>1768904.9400000013</v>
      </c>
      <c r="L229" s="94">
        <f t="shared" si="32"/>
        <v>9.9495891067975215</v>
      </c>
      <c r="M229" s="61">
        <f t="shared" si="33"/>
        <v>0.4755829461007885</v>
      </c>
      <c r="N229" s="61">
        <f t="shared" si="34"/>
        <v>0.41684322135399093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17849840.199999999</v>
      </c>
      <c r="D231" s="48">
        <v>8598382.8399999999</v>
      </c>
      <c r="E231" s="84"/>
      <c r="F231" s="63">
        <f t="shared" si="35"/>
        <v>26448223.039999999</v>
      </c>
      <c r="G231" s="48">
        <f>'PNC, Exon. &amp; no Exon.'!B258</f>
        <v>33182035.609999999</v>
      </c>
      <c r="H231" s="48">
        <f>'PNC, Exon. &amp; no Exon.'!C258</f>
        <v>117542.97000000002</v>
      </c>
      <c r="I231" s="82"/>
      <c r="J231" s="63">
        <f t="shared" si="30"/>
        <v>33299578.579999998</v>
      </c>
      <c r="K231" s="48">
        <f t="shared" si="31"/>
        <v>6851355.5399999991</v>
      </c>
      <c r="L231" s="94">
        <f t="shared" si="32"/>
        <v>25.904785851352223</v>
      </c>
      <c r="M231" s="61">
        <f t="shared" si="33"/>
        <v>0.70749507763573427</v>
      </c>
      <c r="N231" s="61">
        <f t="shared" si="34"/>
        <v>0.71009837887823801</v>
      </c>
    </row>
    <row r="232" spans="1:14" ht="15.95" hidden="1" customHeight="1" x14ac:dyDescent="0.2">
      <c r="A232" s="11"/>
      <c r="B232" s="52" t="s">
        <v>80</v>
      </c>
      <c r="C232" s="48">
        <v>30057790.289999999</v>
      </c>
      <c r="D232" s="48">
        <v>2569139.9900000002</v>
      </c>
      <c r="E232" s="82"/>
      <c r="F232" s="63">
        <f t="shared" si="35"/>
        <v>32626930.280000001</v>
      </c>
      <c r="G232" s="48">
        <f>'PNC, Exon. &amp; no Exon.'!B259</f>
        <v>30075002.010000002</v>
      </c>
      <c r="H232" s="48">
        <f>'PNC, Exon. &amp; no Exon.'!C259</f>
        <v>1247976.24</v>
      </c>
      <c r="I232" s="82"/>
      <c r="J232" s="63">
        <f t="shared" si="30"/>
        <v>31322978.25</v>
      </c>
      <c r="K232" s="48">
        <f t="shared" si="31"/>
        <v>-1303952.0300000012</v>
      </c>
      <c r="L232" s="94">
        <f t="shared" si="32"/>
        <v>-3.9965513727759778</v>
      </c>
      <c r="M232" s="61">
        <f t="shared" si="33"/>
        <v>0.87277669038684469</v>
      </c>
      <c r="N232" s="61">
        <f t="shared" si="34"/>
        <v>0.66794827518695021</v>
      </c>
    </row>
    <row r="233" spans="1:14" ht="15.95" hidden="1" customHeight="1" x14ac:dyDescent="0.2">
      <c r="A233" s="11"/>
      <c r="B233" s="52" t="s">
        <v>108</v>
      </c>
      <c r="C233" s="48">
        <v>35359971.979999997</v>
      </c>
      <c r="D233" s="48">
        <v>0</v>
      </c>
      <c r="E233" s="82"/>
      <c r="F233" s="63">
        <f t="shared" si="35"/>
        <v>35359971.979999997</v>
      </c>
      <c r="G233" s="48">
        <f>'PNC, Exon. &amp; no Exon.'!B260</f>
        <v>45935119.519999996</v>
      </c>
      <c r="H233" s="48">
        <f>'PNC, Exon. &amp; no Exon.'!C260</f>
        <v>0</v>
      </c>
      <c r="I233" s="82"/>
      <c r="J233" s="63">
        <f t="shared" si="30"/>
        <v>45935119.519999996</v>
      </c>
      <c r="K233" s="48">
        <f t="shared" si="31"/>
        <v>10575147.539999999</v>
      </c>
      <c r="L233" s="94">
        <f t="shared" si="32"/>
        <v>29.90711515829657</v>
      </c>
      <c r="M233" s="61">
        <f t="shared" si="33"/>
        <v>0.94588608404247221</v>
      </c>
      <c r="N233" s="61">
        <f t="shared" si="34"/>
        <v>0.97954554669112304</v>
      </c>
    </row>
    <row r="234" spans="1:14" ht="15.95" hidden="1" customHeight="1" x14ac:dyDescent="0.2">
      <c r="A234" s="11"/>
      <c r="B234" s="52" t="s">
        <v>79</v>
      </c>
      <c r="C234" s="48">
        <v>48605545.969999991</v>
      </c>
      <c r="D234" s="48">
        <v>65296099.510000005</v>
      </c>
      <c r="E234" s="82"/>
      <c r="F234" s="63">
        <f t="shared" si="35"/>
        <v>113901645.47999999</v>
      </c>
      <c r="G234" s="48">
        <f>'PNC, Exon. &amp; no Exon.'!B261</f>
        <v>40961095.740000002</v>
      </c>
      <c r="H234" s="48">
        <f>'PNC, Exon. &amp; no Exon.'!C261</f>
        <v>81832007.399999976</v>
      </c>
      <c r="I234" s="82"/>
      <c r="J234" s="63">
        <f t="shared" si="30"/>
        <v>122793103.13999999</v>
      </c>
      <c r="K234" s="48">
        <f t="shared" si="31"/>
        <v>8891457.6599999964</v>
      </c>
      <c r="L234" s="94">
        <f t="shared" si="32"/>
        <v>7.8062591831136006</v>
      </c>
      <c r="M234" s="61">
        <f t="shared" si="33"/>
        <v>3.0468910289298012</v>
      </c>
      <c r="N234" s="61">
        <f t="shared" si="34"/>
        <v>2.6185071161685038</v>
      </c>
    </row>
    <row r="235" spans="1:14" ht="15.95" hidden="1" customHeight="1" x14ac:dyDescent="0.2">
      <c r="A235" s="11"/>
      <c r="B235" s="52" t="s">
        <v>84</v>
      </c>
      <c r="C235" s="48">
        <v>12782096.059999999</v>
      </c>
      <c r="D235" s="48">
        <v>1604719.62</v>
      </c>
      <c r="E235" s="82"/>
      <c r="F235" s="63">
        <f t="shared" si="35"/>
        <v>14386815.68</v>
      </c>
      <c r="G235" s="48">
        <f>'PNC, Exon. &amp; no Exon.'!B262</f>
        <v>2093389.67</v>
      </c>
      <c r="H235" s="48">
        <f>'PNC, Exon. &amp; no Exon.'!C262</f>
        <v>0</v>
      </c>
      <c r="I235" s="82"/>
      <c r="J235" s="63">
        <f t="shared" si="30"/>
        <v>2093389.67</v>
      </c>
      <c r="K235" s="48">
        <f t="shared" si="31"/>
        <v>-12293426.01</v>
      </c>
      <c r="L235" s="94">
        <f t="shared" si="32"/>
        <v>-85.449249392204635</v>
      </c>
      <c r="M235" s="61">
        <f t="shared" si="33"/>
        <v>0.38485009979909029</v>
      </c>
      <c r="N235" s="61">
        <f t="shared" si="34"/>
        <v>4.4640583287148906E-2</v>
      </c>
    </row>
    <row r="236" spans="1:14" ht="15.95" hidden="1" customHeight="1" x14ac:dyDescent="0.2">
      <c r="A236" s="11"/>
      <c r="B236" s="52" t="s">
        <v>101</v>
      </c>
      <c r="C236" s="48">
        <v>844411.31</v>
      </c>
      <c r="D236" s="48">
        <v>12717604.199999999</v>
      </c>
      <c r="E236" s="82"/>
      <c r="F236" s="63">
        <f t="shared" si="35"/>
        <v>13562015.51</v>
      </c>
      <c r="G236" s="48">
        <f>'PNC, Exon. &amp; no Exon.'!B263</f>
        <v>762906.41</v>
      </c>
      <c r="H236" s="48">
        <f>'PNC, Exon. &amp; no Exon.'!C263</f>
        <v>16144773.880000001</v>
      </c>
      <c r="I236" s="82"/>
      <c r="J236" s="63">
        <f t="shared" si="30"/>
        <v>16907680.289999999</v>
      </c>
      <c r="K236" s="48">
        <f t="shared" si="31"/>
        <v>3345664.7799999993</v>
      </c>
      <c r="L236" s="94">
        <f t="shared" si="32"/>
        <v>24.669377332101277</v>
      </c>
      <c r="M236" s="61">
        <f t="shared" si="33"/>
        <v>0.36278653585282539</v>
      </c>
      <c r="N236" s="61">
        <f t="shared" si="34"/>
        <v>0.36054859780512388</v>
      </c>
    </row>
    <row r="237" spans="1:14" ht="15.95" hidden="1" customHeight="1" x14ac:dyDescent="0.2">
      <c r="A237" s="11"/>
      <c r="B237" s="52" t="s">
        <v>93</v>
      </c>
      <c r="C237" s="48">
        <v>7231724.4500000002</v>
      </c>
      <c r="D237" s="48">
        <v>0</v>
      </c>
      <c r="E237" s="84"/>
      <c r="F237" s="63">
        <f t="shared" si="35"/>
        <v>7231724.4500000002</v>
      </c>
      <c r="G237" s="48">
        <f>'PNC, Exon. &amp; no Exon.'!B264</f>
        <v>6332667.629999999</v>
      </c>
      <c r="H237" s="48">
        <f>'PNC, Exon. &amp; no Exon.'!C264</f>
        <v>0</v>
      </c>
      <c r="I237" s="82"/>
      <c r="J237" s="63">
        <f t="shared" si="30"/>
        <v>6332667.629999999</v>
      </c>
      <c r="K237" s="48">
        <f t="shared" si="31"/>
        <v>-899056.82000000123</v>
      </c>
      <c r="L237" s="94">
        <f t="shared" si="32"/>
        <v>-12.432122189058257</v>
      </c>
      <c r="M237" s="61">
        <f t="shared" si="33"/>
        <v>0.19345002662201494</v>
      </c>
      <c r="N237" s="61">
        <f t="shared" si="34"/>
        <v>0.13504125907282558</v>
      </c>
    </row>
    <row r="238" spans="1:14" ht="15.95" hidden="1" customHeight="1" x14ac:dyDescent="0.2">
      <c r="A238" s="11"/>
      <c r="B238" s="52" t="s">
        <v>102</v>
      </c>
      <c r="C238" s="48">
        <v>36900708.949999996</v>
      </c>
      <c r="D238" s="48">
        <v>0</v>
      </c>
      <c r="E238" s="84"/>
      <c r="F238" s="63">
        <f t="shared" si="35"/>
        <v>36900708.949999996</v>
      </c>
      <c r="G238" s="48">
        <f>'PNC, Exon. &amp; no Exon.'!B265</f>
        <v>40458517.469999999</v>
      </c>
      <c r="H238" s="48">
        <f>'PNC, Exon. &amp; no Exon.'!C265</f>
        <v>234000</v>
      </c>
      <c r="I238" s="82"/>
      <c r="J238" s="63">
        <f t="shared" si="30"/>
        <v>40692517.469999999</v>
      </c>
      <c r="K238" s="48">
        <f t="shared" si="31"/>
        <v>3791808.5200000033</v>
      </c>
      <c r="L238" s="94">
        <f t="shared" si="32"/>
        <v>10.275706423792174</v>
      </c>
      <c r="M238" s="61">
        <f t="shared" si="33"/>
        <v>0.9871010957488463</v>
      </c>
      <c r="N238" s="61">
        <f t="shared" si="34"/>
        <v>0.86774944068740767</v>
      </c>
    </row>
    <row r="239" spans="1:14" ht="15.95" hidden="1" customHeight="1" x14ac:dyDescent="0.2">
      <c r="A239" s="11"/>
      <c r="B239" s="51" t="s">
        <v>116</v>
      </c>
      <c r="C239" s="48">
        <v>40889245.390000001</v>
      </c>
      <c r="D239" s="48">
        <v>522936.49</v>
      </c>
      <c r="E239" s="84"/>
      <c r="F239" s="63">
        <f t="shared" si="35"/>
        <v>41412181.880000003</v>
      </c>
      <c r="G239" s="48">
        <f>'PNC, Exon. &amp; no Exon.'!B266</f>
        <v>55051225.25</v>
      </c>
      <c r="H239" s="48">
        <f>'PNC, Exon. &amp; no Exon.'!C266</f>
        <v>319449.24</v>
      </c>
      <c r="I239" s="82"/>
      <c r="J239" s="63">
        <f t="shared" si="30"/>
        <v>55370674.490000002</v>
      </c>
      <c r="K239" s="48">
        <f t="shared" si="31"/>
        <v>13958492.609999999</v>
      </c>
      <c r="L239" s="94">
        <f t="shared" si="32"/>
        <v>33.706247718237826</v>
      </c>
      <c r="M239" s="61">
        <f t="shared" si="33"/>
        <v>1.1077838685020314</v>
      </c>
      <c r="N239" s="61">
        <f t="shared" si="34"/>
        <v>1.180754468056803</v>
      </c>
    </row>
    <row r="240" spans="1:14" ht="15.95" hidden="1" customHeight="1" x14ac:dyDescent="0.2">
      <c r="A240" s="11"/>
      <c r="B240" s="52" t="s">
        <v>107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4973501.45</v>
      </c>
      <c r="D241" s="48">
        <v>0</v>
      </c>
      <c r="E241" s="84"/>
      <c r="F241" s="63">
        <f t="shared" si="35"/>
        <v>4973501.45</v>
      </c>
      <c r="G241" s="48">
        <f>'PNC, Exon. &amp; no Exon.'!B268</f>
        <v>5666679.1699999999</v>
      </c>
      <c r="H241" s="48">
        <f>'PNC, Exon. &amp; no Exon.'!C268</f>
        <v>0</v>
      </c>
      <c r="I241" s="82"/>
      <c r="J241" s="63">
        <f t="shared" si="30"/>
        <v>5666679.1699999999</v>
      </c>
      <c r="K241" s="48">
        <f t="shared" si="31"/>
        <v>693177.71999999974</v>
      </c>
      <c r="L241" s="94">
        <f t="shared" si="32"/>
        <v>13.937418677137407</v>
      </c>
      <c r="M241" s="61">
        <f t="shared" si="33"/>
        <v>0.13304212495363121</v>
      </c>
      <c r="N241" s="61">
        <f t="shared" si="34"/>
        <v>0.12083935784871665</v>
      </c>
    </row>
    <row r="242" spans="1:14" ht="15.95" hidden="1" customHeight="1" x14ac:dyDescent="0.2">
      <c r="A242" s="11"/>
      <c r="B242" s="52" t="s">
        <v>105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115</v>
      </c>
      <c r="C243" s="48">
        <v>40858395.709999993</v>
      </c>
      <c r="D243" s="48">
        <v>9361.9500000000007</v>
      </c>
      <c r="E243" s="82"/>
      <c r="F243" s="63">
        <f t="shared" si="35"/>
        <v>40867757.659999996</v>
      </c>
      <c r="G243" s="48">
        <f>'PNC, Exon. &amp; no Exon.'!B270</f>
        <v>36800518.089999996</v>
      </c>
      <c r="H243" s="48">
        <f>'PNC, Exon. &amp; no Exon.'!C270</f>
        <v>311460.05</v>
      </c>
      <c r="I243" s="82"/>
      <c r="J243" s="63">
        <f t="shared" si="30"/>
        <v>37111978.139999993</v>
      </c>
      <c r="K243" s="48">
        <f t="shared" si="31"/>
        <v>-3755779.5200000033</v>
      </c>
      <c r="L243" s="94">
        <f t="shared" si="32"/>
        <v>-9.1900797475757656</v>
      </c>
      <c r="M243" s="61">
        <f t="shared" si="33"/>
        <v>1.093220415403003</v>
      </c>
      <c r="N243" s="61">
        <f t="shared" si="34"/>
        <v>0.79139606679606822</v>
      </c>
    </row>
    <row r="244" spans="1:14" ht="15.95" hidden="1" customHeight="1" x14ac:dyDescent="0.2">
      <c r="A244" s="11"/>
      <c r="B244" s="52" t="s">
        <v>117</v>
      </c>
      <c r="C244" s="48">
        <v>16851343.32</v>
      </c>
      <c r="D244" s="48">
        <v>384950425.04000002</v>
      </c>
      <c r="E244" s="82"/>
      <c r="F244" s="63">
        <f t="shared" si="35"/>
        <v>401801768.36000001</v>
      </c>
      <c r="G244" s="48">
        <f>'PNC, Exon. &amp; no Exon.'!B271</f>
        <v>17356591.490000002</v>
      </c>
      <c r="H244" s="48">
        <f>'PNC, Exon. &amp; no Exon.'!C271</f>
        <v>692332225.04999995</v>
      </c>
      <c r="I244" s="82"/>
      <c r="J244" s="63">
        <f t="shared" si="30"/>
        <v>709688816.53999996</v>
      </c>
      <c r="K244" s="48">
        <f t="shared" si="31"/>
        <v>307887048.17999995</v>
      </c>
      <c r="L244" s="94">
        <f t="shared" si="32"/>
        <v>76.626603570381548</v>
      </c>
      <c r="M244" s="61">
        <f t="shared" si="33"/>
        <v>10.74827495480897</v>
      </c>
      <c r="N244" s="61">
        <f t="shared" si="34"/>
        <v>15.133791465929997</v>
      </c>
    </row>
    <row r="245" spans="1:14" ht="15.95" hidden="1" customHeight="1" x14ac:dyDescent="0.2">
      <c r="A245" s="11"/>
      <c r="B245" s="52" t="s">
        <v>120</v>
      </c>
      <c r="C245" s="48">
        <v>4252203.93</v>
      </c>
      <c r="D245" s="48">
        <v>1049323.56</v>
      </c>
      <c r="E245" s="82"/>
      <c r="F245" s="63">
        <f t="shared" si="35"/>
        <v>5301527.49</v>
      </c>
      <c r="G245" s="48">
        <f>'PNC, Exon. &amp; no Exon.'!B272</f>
        <v>16480497.119999999</v>
      </c>
      <c r="H245" s="48">
        <f>'PNC, Exon. &amp; no Exon.'!C272</f>
        <v>462641.7</v>
      </c>
      <c r="I245" s="82"/>
      <c r="J245" s="63">
        <f t="shared" si="30"/>
        <v>16943138.82</v>
      </c>
      <c r="K245" s="48">
        <f t="shared" si="31"/>
        <v>11641611.33</v>
      </c>
      <c r="L245" s="94">
        <f t="shared" si="32"/>
        <v>219.58975695134987</v>
      </c>
      <c r="M245" s="61">
        <f t="shared" si="33"/>
        <v>0.14181688491710218</v>
      </c>
      <c r="N245" s="61">
        <f t="shared" si="34"/>
        <v>0.36130473484181086</v>
      </c>
    </row>
    <row r="246" spans="1:14" ht="15.95" hidden="1" customHeight="1" x14ac:dyDescent="0.2">
      <c r="A246" s="11"/>
      <c r="B246" s="52" t="s">
        <v>166</v>
      </c>
      <c r="C246" s="48">
        <v>4419461.66</v>
      </c>
      <c r="D246" s="48">
        <v>0</v>
      </c>
      <c r="E246" s="82"/>
      <c r="F246" s="63">
        <f t="shared" si="35"/>
        <v>4419461.66</v>
      </c>
      <c r="G246" s="48">
        <f>'PNC, Exon. &amp; no Exon.'!B273</f>
        <v>10031155.57</v>
      </c>
      <c r="H246" s="48">
        <f>'PNC, Exon. &amp; no Exon.'!C273</f>
        <v>0</v>
      </c>
      <c r="I246" s="82"/>
      <c r="J246" s="63">
        <f t="shared" si="30"/>
        <v>10031155.57</v>
      </c>
      <c r="K246" s="48">
        <f t="shared" si="31"/>
        <v>5611693.9100000001</v>
      </c>
      <c r="L246" s="94">
        <f t="shared" si="32"/>
        <v>126.97686600136724</v>
      </c>
      <c r="M246" s="61">
        <f t="shared" si="33"/>
        <v>0.11822145349882271</v>
      </c>
      <c r="N246" s="61">
        <f t="shared" si="34"/>
        <v>0.21390983346589876</v>
      </c>
    </row>
    <row r="247" spans="1:14" ht="15.95" hidden="1" customHeight="1" x14ac:dyDescent="0.2">
      <c r="A247" s="11"/>
      <c r="B247" s="52" t="s">
        <v>103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110</v>
      </c>
      <c r="C248" s="48">
        <v>0</v>
      </c>
      <c r="D248" s="48">
        <v>12874907.1</v>
      </c>
      <c r="E248" s="82"/>
      <c r="F248" s="63">
        <f t="shared" ref="F248:F254" si="36">(C248+D248)</f>
        <v>12874907.1</v>
      </c>
      <c r="G248" s="48">
        <f>'PNC, Exon. &amp; no Exon.'!B275</f>
        <v>0</v>
      </c>
      <c r="H248" s="48">
        <f>'PNC, Exon. &amp; no Exon.'!C275</f>
        <v>14661495.710000001</v>
      </c>
      <c r="I248" s="82"/>
      <c r="J248" s="63">
        <f t="shared" si="30"/>
        <v>14661495.710000001</v>
      </c>
      <c r="K248" s="48">
        <f t="shared" si="31"/>
        <v>1786588.6100000013</v>
      </c>
      <c r="L248" s="94">
        <f t="shared" si="32"/>
        <v>13.876516514825971</v>
      </c>
      <c r="M248" s="61">
        <f t="shared" si="33"/>
        <v>0.34440625309651679</v>
      </c>
      <c r="N248" s="61">
        <f t="shared" si="34"/>
        <v>0.31264973250605149</v>
      </c>
    </row>
    <row r="249" spans="1:14" ht="15.95" hidden="1" customHeight="1" x14ac:dyDescent="0.2">
      <c r="A249" s="11"/>
      <c r="B249" s="52" t="s">
        <v>164</v>
      </c>
      <c r="C249" s="48">
        <v>455543.63</v>
      </c>
      <c r="D249" s="48">
        <v>0</v>
      </c>
      <c r="E249" s="84"/>
      <c r="F249" s="63">
        <f t="shared" si="36"/>
        <v>455543.63</v>
      </c>
      <c r="G249" s="48">
        <f>'PNC, Exon. &amp; no Exon.'!B276</f>
        <v>214823.48</v>
      </c>
      <c r="H249" s="48">
        <f>'PNC, Exon. &amp; no Exon.'!C276</f>
        <v>0</v>
      </c>
      <c r="I249" s="82"/>
      <c r="J249" s="63">
        <f t="shared" si="30"/>
        <v>214823.48</v>
      </c>
      <c r="K249" s="48">
        <f t="shared" si="31"/>
        <v>-240720.15</v>
      </c>
      <c r="L249" s="94">
        <f t="shared" si="32"/>
        <v>-52.842391847296824</v>
      </c>
      <c r="M249" s="61">
        <f t="shared" si="33"/>
        <v>1.2185880139693281E-2</v>
      </c>
      <c r="N249" s="61">
        <f t="shared" si="34"/>
        <v>4.5810130757811419E-3</v>
      </c>
    </row>
    <row r="250" spans="1:14" ht="15.95" hidden="1" customHeight="1" x14ac:dyDescent="0.2">
      <c r="A250" s="11"/>
      <c r="B250" s="52" t="s">
        <v>119</v>
      </c>
      <c r="C250" s="48">
        <v>8044571.5099999998</v>
      </c>
      <c r="D250" s="48">
        <v>0</v>
      </c>
      <c r="E250" s="84"/>
      <c r="F250" s="63">
        <f t="shared" si="36"/>
        <v>8044571.5099999998</v>
      </c>
      <c r="G250" s="48">
        <f>'PNC, Exon. &amp; no Exon.'!B277</f>
        <v>10889784.73</v>
      </c>
      <c r="H250" s="48">
        <f>'PNC, Exon. &amp; no Exon.'!C277</f>
        <v>0</v>
      </c>
      <c r="I250" s="82"/>
      <c r="J250" s="63">
        <f t="shared" si="30"/>
        <v>10889784.73</v>
      </c>
      <c r="K250" s="48">
        <f t="shared" si="31"/>
        <v>2845213.2200000007</v>
      </c>
      <c r="L250" s="94">
        <f t="shared" si="32"/>
        <v>35.368113969316937</v>
      </c>
      <c r="M250" s="61">
        <f t="shared" si="33"/>
        <v>0.21519384256575244</v>
      </c>
      <c r="N250" s="61">
        <f t="shared" si="34"/>
        <v>0.23221971006415038</v>
      </c>
    </row>
    <row r="251" spans="1:14" ht="15.95" hidden="1" customHeight="1" x14ac:dyDescent="0.2">
      <c r="A251" s="11"/>
      <c r="B251" s="52" t="s">
        <v>121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88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30"/>
        <v>0</v>
      </c>
      <c r="K252" s="48">
        <f t="shared" si="31"/>
        <v>0</v>
      </c>
      <c r="L252" s="94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hidden="1" customHeight="1" x14ac:dyDescent="0.2">
      <c r="A253" s="11"/>
      <c r="B253" s="52" t="s">
        <v>106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104</v>
      </c>
      <c r="C254" s="48">
        <v>2535372.1</v>
      </c>
      <c r="D254" s="48">
        <v>33019064.370000001</v>
      </c>
      <c r="E254" s="84"/>
      <c r="F254" s="63">
        <f t="shared" si="36"/>
        <v>35554436.469999999</v>
      </c>
      <c r="G254" s="48">
        <f>'PNC, Exon. &amp; no Exon.'!B281</f>
        <v>2731988.01</v>
      </c>
      <c r="H254" s="48">
        <f>'PNC, Exon. &amp; no Exon.'!C281</f>
        <v>35143173.009999998</v>
      </c>
      <c r="I254" s="82"/>
      <c r="J254" s="63">
        <f t="shared" si="30"/>
        <v>37875161.019999996</v>
      </c>
      <c r="K254" s="48">
        <f t="shared" si="31"/>
        <v>2320724.549999997</v>
      </c>
      <c r="L254" s="94">
        <f t="shared" si="32"/>
        <v>6.5272432371644244</v>
      </c>
      <c r="M254" s="61">
        <f t="shared" si="33"/>
        <v>0.95108804673168057</v>
      </c>
      <c r="N254" s="61">
        <f t="shared" si="34"/>
        <v>0.80767059485274217</v>
      </c>
    </row>
    <row r="255" spans="1:14" ht="15.95" hidden="1" customHeight="1" x14ac:dyDescent="0.2">
      <c r="A255" s="11"/>
      <c r="B255" s="52" t="s">
        <v>111</v>
      </c>
      <c r="C255" s="48">
        <v>0</v>
      </c>
      <c r="D255" s="48">
        <v>17443322.709999997</v>
      </c>
      <c r="E255" s="84"/>
      <c r="F255" s="63">
        <f>(C255+D255)</f>
        <v>17443322.709999997</v>
      </c>
      <c r="G255" s="48">
        <f>'PNC, Exon. &amp; no Exon.'!B282</f>
        <v>22835698.379999999</v>
      </c>
      <c r="H255" s="48">
        <f>'PNC, Exon. &amp; no Exon.'!C282</f>
        <v>0</v>
      </c>
      <c r="I255" s="82"/>
      <c r="J255" s="63">
        <f>(G255+H255)</f>
        <v>22835698.379999999</v>
      </c>
      <c r="K255" s="48">
        <f>J255-F255</f>
        <v>5392375.6700000018</v>
      </c>
      <c r="L255" s="94">
        <f>K255/F255*100</f>
        <v>30.913695513462198</v>
      </c>
      <c r="M255" s="61">
        <f>(F255/$F$256*100)</f>
        <v>0.46661225354429775</v>
      </c>
      <c r="N255" s="61">
        <f>(J255/$J$256*100)</f>
        <v>0.48696088934679865</v>
      </c>
    </row>
    <row r="256" spans="1:14" ht="19.5" hidden="1" customHeight="1" x14ac:dyDescent="0.2">
      <c r="A256" s="8"/>
      <c r="B256" s="55" t="s">
        <v>21</v>
      </c>
      <c r="C256" s="66">
        <f>SUM(C218:C255)</f>
        <v>2521700493.6799989</v>
      </c>
      <c r="D256" s="66">
        <f>SUM(D218:D255)</f>
        <v>1216590255.76</v>
      </c>
      <c r="E256" s="66"/>
      <c r="F256" s="66">
        <f>SUM(F218:F255)</f>
        <v>3738290749.4399996</v>
      </c>
      <c r="G256" s="66">
        <f>SUM(G218:G255)</f>
        <v>3144092169.6500006</v>
      </c>
      <c r="H256" s="66">
        <f>SUM(H218:H255)</f>
        <v>1545339544.3899999</v>
      </c>
      <c r="I256" s="66"/>
      <c r="J256" s="66">
        <f>SUM(J218:J255)</f>
        <v>4689431714.0399981</v>
      </c>
      <c r="K256" s="66">
        <f>J256-F256</f>
        <v>951140964.59999847</v>
      </c>
      <c r="L256" s="95">
        <f>K256/F256*100</f>
        <v>25.44320461811272</v>
      </c>
      <c r="M256" s="67">
        <f>SUM(M218:M255)</f>
        <v>100.00000000000003</v>
      </c>
      <c r="N256" s="67">
        <f>SUM(N218:N255)</f>
        <v>100.00000000000003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3" t="s">
        <v>42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</row>
    <row r="264" spans="1:14" hidden="1" x14ac:dyDescent="0.2">
      <c r="A264" s="184" t="s">
        <v>59</v>
      </c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</row>
    <row r="265" spans="1:14" hidden="1" x14ac:dyDescent="0.2">
      <c r="A265" s="186" t="s">
        <v>138</v>
      </c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</row>
    <row r="266" spans="1:14" hidden="1" x14ac:dyDescent="0.2">
      <c r="A266" s="184" t="s">
        <v>114</v>
      </c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7" t="s">
        <v>33</v>
      </c>
      <c r="C268" s="187" t="s">
        <v>146</v>
      </c>
      <c r="D268" s="187"/>
      <c r="E268" s="187" t="s">
        <v>52</v>
      </c>
      <c r="F268" s="187"/>
      <c r="G268" s="187" t="s">
        <v>147</v>
      </c>
      <c r="H268" s="187"/>
      <c r="I268" s="187"/>
      <c r="J268" s="187"/>
      <c r="K268" s="187" t="s">
        <v>29</v>
      </c>
      <c r="L268" s="187"/>
      <c r="M268" s="187" t="s">
        <v>62</v>
      </c>
      <c r="N268" s="187"/>
    </row>
    <row r="269" spans="1:14" ht="33" hidden="1" customHeight="1" x14ac:dyDescent="0.2">
      <c r="A269" s="96"/>
      <c r="B269" s="187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>
        <v>792978247.67999995</v>
      </c>
      <c r="D270" s="48">
        <v>238504293.63999999</v>
      </c>
      <c r="E270" s="82"/>
      <c r="F270" s="63">
        <f t="shared" ref="F270:F299" si="37">(C270+D270)</f>
        <v>1031482541.3199999</v>
      </c>
      <c r="G270" s="48">
        <f>'PNC, Exon. &amp; no Exon.'!B303</f>
        <v>820910709.41999996</v>
      </c>
      <c r="H270" s="48">
        <f>'PNC, Exon. &amp; no Exon.'!C303</f>
        <v>309032811.2299999</v>
      </c>
      <c r="I270" s="82"/>
      <c r="J270" s="63">
        <f>(G270+H270)</f>
        <v>1129943520.6499999</v>
      </c>
      <c r="K270" s="48">
        <f>J270-F270</f>
        <v>98460979.329999924</v>
      </c>
      <c r="L270" s="94">
        <f>K270/F270*100</f>
        <v>9.5455788523573357</v>
      </c>
      <c r="M270" s="61">
        <f>(F270/$F$308*100)</f>
        <v>22.95928382031622</v>
      </c>
      <c r="N270" s="61">
        <f>(J270/$J$308*100)</f>
        <v>22.513236977943677</v>
      </c>
    </row>
    <row r="271" spans="1:14" ht="15.95" hidden="1" customHeight="1" x14ac:dyDescent="0.2">
      <c r="A271" s="98"/>
      <c r="B271" s="52" t="s">
        <v>163</v>
      </c>
      <c r="C271" s="48">
        <v>615056595.56000006</v>
      </c>
      <c r="D271" s="48">
        <v>93546828.960000008</v>
      </c>
      <c r="E271" s="82"/>
      <c r="F271" s="63">
        <f t="shared" si="37"/>
        <v>708603424.5200001</v>
      </c>
      <c r="G271" s="48">
        <f>'PNC, Exon. &amp; no Exon.'!B304</f>
        <v>554230152.97000003</v>
      </c>
      <c r="H271" s="48">
        <f>'PNC, Exon. &amp; no Exon.'!C304</f>
        <v>209682716.13</v>
      </c>
      <c r="I271" s="82"/>
      <c r="J271" s="63">
        <f t="shared" ref="J271:J306" si="38">(G271+H271)</f>
        <v>763912869.10000002</v>
      </c>
      <c r="K271" s="48">
        <f t="shared" ref="K271:K306" si="39">J271-F271</f>
        <v>55309444.579999924</v>
      </c>
      <c r="L271" s="94">
        <f t="shared" ref="L271:L307" si="40">K271/F271*100</f>
        <v>7.8054159302808772</v>
      </c>
      <c r="M271" s="61">
        <f t="shared" ref="M271:M306" si="41">(F271/$F$308*100)</f>
        <v>15.772469710231881</v>
      </c>
      <c r="N271" s="61">
        <f t="shared" ref="N271:N306" si="42">(J271/$J$308*100)</f>
        <v>15.220363795400974</v>
      </c>
    </row>
    <row r="272" spans="1:14" ht="15.95" hidden="1" customHeight="1" x14ac:dyDescent="0.2">
      <c r="A272" s="98"/>
      <c r="B272" s="52" t="s">
        <v>100</v>
      </c>
      <c r="C272" s="48">
        <v>460438825.38000005</v>
      </c>
      <c r="D272" s="48">
        <v>92141691.48999998</v>
      </c>
      <c r="E272" s="82"/>
      <c r="F272" s="63">
        <f t="shared" si="37"/>
        <v>552580516.87</v>
      </c>
      <c r="G272" s="48">
        <f>'PNC, Exon. &amp; no Exon.'!B305</f>
        <v>523995156.37999994</v>
      </c>
      <c r="H272" s="48">
        <f>'PNC, Exon. &amp; no Exon.'!C305</f>
        <v>115313460.37000002</v>
      </c>
      <c r="I272" s="82"/>
      <c r="J272" s="63">
        <f t="shared" si="38"/>
        <v>639308616.75</v>
      </c>
      <c r="K272" s="48">
        <f t="shared" si="39"/>
        <v>86728099.879999995</v>
      </c>
      <c r="L272" s="94">
        <f t="shared" si="40"/>
        <v>15.695106365902442</v>
      </c>
      <c r="M272" s="61">
        <f t="shared" si="41"/>
        <v>12.299629331738233</v>
      </c>
      <c r="N272" s="61">
        <f t="shared" si="42"/>
        <v>12.737721955035951</v>
      </c>
    </row>
    <row r="273" spans="1:14" ht="15.95" hidden="1" customHeight="1" x14ac:dyDescent="0.2">
      <c r="A273" s="98"/>
      <c r="B273" s="52" t="s">
        <v>97</v>
      </c>
      <c r="C273" s="48">
        <v>356058127.98000002</v>
      </c>
      <c r="D273" s="48">
        <v>17910678</v>
      </c>
      <c r="E273" s="82"/>
      <c r="F273" s="63">
        <f t="shared" si="37"/>
        <v>373968805.98000002</v>
      </c>
      <c r="G273" s="48">
        <f>'PNC, Exon. &amp; no Exon.'!B306</f>
        <v>344403824.4000001</v>
      </c>
      <c r="H273" s="48">
        <f>'PNC, Exon. &amp; no Exon.'!C306</f>
        <v>19233715.419999994</v>
      </c>
      <c r="I273" s="82"/>
      <c r="J273" s="63">
        <f t="shared" si="38"/>
        <v>363637539.82000011</v>
      </c>
      <c r="K273" s="48">
        <f t="shared" si="39"/>
        <v>-10331266.159999907</v>
      </c>
      <c r="L273" s="94">
        <f t="shared" si="40"/>
        <v>-2.7626010498192266</v>
      </c>
      <c r="M273" s="61">
        <f t="shared" si="41"/>
        <v>8.3239954264780049</v>
      </c>
      <c r="N273" s="61">
        <f t="shared" si="42"/>
        <v>7.2451923113243026</v>
      </c>
    </row>
    <row r="274" spans="1:14" ht="15.95" hidden="1" customHeight="1" x14ac:dyDescent="0.2">
      <c r="A274" s="98"/>
      <c r="B274" s="52" t="s">
        <v>92</v>
      </c>
      <c r="C274" s="48">
        <v>274374350.76999998</v>
      </c>
      <c r="D274" s="48">
        <v>48021859.739999995</v>
      </c>
      <c r="E274" s="82"/>
      <c r="F274" s="63">
        <f t="shared" si="37"/>
        <v>322396210.50999999</v>
      </c>
      <c r="G274" s="48">
        <f>'PNC, Exon. &amp; no Exon.'!B307</f>
        <v>347971973.81</v>
      </c>
      <c r="H274" s="48">
        <f>'PNC, Exon. &amp; no Exon.'!C307</f>
        <v>32702366.07</v>
      </c>
      <c r="I274" s="82"/>
      <c r="J274" s="63">
        <f t="shared" si="38"/>
        <v>380674339.88</v>
      </c>
      <c r="K274" s="48">
        <f t="shared" si="39"/>
        <v>58278129.370000005</v>
      </c>
      <c r="L274" s="94">
        <f t="shared" si="40"/>
        <v>18.076555328553511</v>
      </c>
      <c r="M274" s="61">
        <f t="shared" si="41"/>
        <v>7.1760653265358219</v>
      </c>
      <c r="N274" s="61">
        <f t="shared" si="42"/>
        <v>7.5846371685999863</v>
      </c>
    </row>
    <row r="275" spans="1:14" ht="15.95" hidden="1" customHeight="1" x14ac:dyDescent="0.2">
      <c r="A275" s="98"/>
      <c r="B275" s="52" t="s">
        <v>89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94</v>
      </c>
      <c r="C276" s="48">
        <v>76769851.019999996</v>
      </c>
      <c r="D276" s="48">
        <v>90982.47</v>
      </c>
      <c r="E276" s="82"/>
      <c r="F276" s="63">
        <f t="shared" si="37"/>
        <v>76860833.489999995</v>
      </c>
      <c r="G276" s="48">
        <f>'PNC, Exon. &amp; no Exon.'!B309</f>
        <v>86482170.899999991</v>
      </c>
      <c r="H276" s="48">
        <f>'PNC, Exon. &amp; no Exon.'!C309</f>
        <v>463259.97000000003</v>
      </c>
      <c r="I276" s="82"/>
      <c r="J276" s="63">
        <f t="shared" si="38"/>
        <v>86945430.86999999</v>
      </c>
      <c r="K276" s="48">
        <f t="shared" si="39"/>
        <v>10084597.379999995</v>
      </c>
      <c r="L276" s="94">
        <f t="shared" si="40"/>
        <v>13.120593314034327</v>
      </c>
      <c r="M276" s="61">
        <f t="shared" si="41"/>
        <v>1.7108090734184487</v>
      </c>
      <c r="N276" s="61">
        <f t="shared" si="42"/>
        <v>1.732319406725499</v>
      </c>
    </row>
    <row r="277" spans="1:14" ht="15.95" hidden="1" customHeight="1" x14ac:dyDescent="0.2">
      <c r="A277" s="98"/>
      <c r="B277" s="52" t="s">
        <v>90</v>
      </c>
      <c r="C277" s="48">
        <v>38107699.780000001</v>
      </c>
      <c r="D277" s="48">
        <v>78361321.530000001</v>
      </c>
      <c r="E277" s="82"/>
      <c r="F277" s="63">
        <f t="shared" si="37"/>
        <v>116469021.31</v>
      </c>
      <c r="G277" s="48">
        <f>'PNC, Exon. &amp; no Exon.'!B310</f>
        <v>38970344.699999996</v>
      </c>
      <c r="H277" s="48">
        <f>'PNC, Exon. &amp; no Exon.'!C310</f>
        <v>86376973.689999998</v>
      </c>
      <c r="I277" s="82"/>
      <c r="J277" s="63">
        <f t="shared" si="38"/>
        <v>125347318.38999999</v>
      </c>
      <c r="K277" s="48">
        <f t="shared" si="39"/>
        <v>8878297.0799999833</v>
      </c>
      <c r="L277" s="94">
        <f t="shared" si="40"/>
        <v>7.6228828748968764</v>
      </c>
      <c r="M277" s="61">
        <f t="shared" si="41"/>
        <v>2.5924290614834273</v>
      </c>
      <c r="N277" s="61">
        <f t="shared" si="42"/>
        <v>2.4974468474676392</v>
      </c>
    </row>
    <row r="278" spans="1:14" ht="15.95" hidden="1" customHeight="1" x14ac:dyDescent="0.2">
      <c r="A278" s="98"/>
      <c r="B278" s="52" t="s">
        <v>78</v>
      </c>
      <c r="C278" s="48">
        <v>70852826.150000006</v>
      </c>
      <c r="D278" s="48">
        <v>74720.59</v>
      </c>
      <c r="E278" s="84"/>
      <c r="F278" s="63">
        <f t="shared" si="37"/>
        <v>70927546.74000001</v>
      </c>
      <c r="G278" s="48">
        <f>'PNC, Exon. &amp; no Exon.'!B311</f>
        <v>80568812.840000004</v>
      </c>
      <c r="H278" s="48">
        <f>'PNC, Exon. &amp; no Exon.'!C311</f>
        <v>111748.27</v>
      </c>
      <c r="I278" s="82"/>
      <c r="J278" s="63">
        <f t="shared" si="38"/>
        <v>80680561.109999999</v>
      </c>
      <c r="K278" s="48">
        <f t="shared" si="39"/>
        <v>9753014.3699999899</v>
      </c>
      <c r="L278" s="94">
        <f t="shared" si="40"/>
        <v>13.750672084784965</v>
      </c>
      <c r="M278" s="61">
        <f t="shared" si="41"/>
        <v>1.5787428396010117</v>
      </c>
      <c r="N278" s="61">
        <f t="shared" si="42"/>
        <v>1.6074967983691999</v>
      </c>
    </row>
    <row r="279" spans="1:14" ht="15.95" hidden="1" customHeight="1" x14ac:dyDescent="0.2">
      <c r="A279" s="98"/>
      <c r="B279" s="52" t="s">
        <v>96</v>
      </c>
      <c r="C279" s="48">
        <v>3371778.06</v>
      </c>
      <c r="D279" s="48">
        <v>141136333.56</v>
      </c>
      <c r="E279" s="84"/>
      <c r="F279" s="63">
        <f t="shared" si="37"/>
        <v>144508111.62</v>
      </c>
      <c r="G279" s="48">
        <f>'PNC, Exon. &amp; no Exon.'!B312</f>
        <v>6422960.8300000001</v>
      </c>
      <c r="H279" s="48">
        <f>'PNC, Exon. &amp; no Exon.'!C312</f>
        <v>134024664.67</v>
      </c>
      <c r="I279" s="82"/>
      <c r="J279" s="63">
        <f t="shared" si="38"/>
        <v>140447625.5</v>
      </c>
      <c r="K279" s="48">
        <f t="shared" si="39"/>
        <v>-4060486.1200000048</v>
      </c>
      <c r="L279" s="94">
        <f t="shared" si="40"/>
        <v>-2.8098672624534049</v>
      </c>
      <c r="M279" s="61">
        <f t="shared" si="41"/>
        <v>3.2165379597949246</v>
      </c>
      <c r="N279" s="61">
        <f t="shared" si="42"/>
        <v>2.7983086040018046</v>
      </c>
    </row>
    <row r="280" spans="1:14" ht="15.95" hidden="1" customHeight="1" x14ac:dyDescent="0.2">
      <c r="A280" s="11"/>
      <c r="B280" s="52" t="s">
        <v>99</v>
      </c>
      <c r="C280" s="48">
        <v>10111201.960000001</v>
      </c>
      <c r="D280" s="48">
        <v>0</v>
      </c>
      <c r="E280" s="84"/>
      <c r="F280" s="63">
        <f t="shared" si="37"/>
        <v>10111201.960000001</v>
      </c>
      <c r="G280" s="48">
        <f>'PNC, Exon. &amp; no Exon.'!B313</f>
        <v>9891855.0399999991</v>
      </c>
      <c r="H280" s="48">
        <f>'PNC, Exon. &amp; no Exon.'!C313</f>
        <v>0</v>
      </c>
      <c r="I280" s="82"/>
      <c r="J280" s="63">
        <f t="shared" si="38"/>
        <v>9891855.0399999991</v>
      </c>
      <c r="K280" s="48">
        <f t="shared" si="39"/>
        <v>-219346.92000000179</v>
      </c>
      <c r="L280" s="94">
        <f t="shared" si="40"/>
        <v>-2.1693456511672897</v>
      </c>
      <c r="M280" s="61">
        <f t="shared" si="41"/>
        <v>0.22506047971214116</v>
      </c>
      <c r="N280" s="61">
        <f t="shared" si="42"/>
        <v>0.19708744074117945</v>
      </c>
    </row>
    <row r="281" spans="1:14" ht="15.95" hidden="1" customHeight="1" x14ac:dyDescent="0.2">
      <c r="A281" s="11"/>
      <c r="B281" s="52" t="s">
        <v>83</v>
      </c>
      <c r="C281" s="48">
        <v>20619588.459999997</v>
      </c>
      <c r="D281" s="48">
        <v>0</v>
      </c>
      <c r="E281" s="84"/>
      <c r="F281" s="63">
        <f t="shared" si="37"/>
        <v>20619588.459999997</v>
      </c>
      <c r="G281" s="48">
        <f>'PNC, Exon. &amp; no Exon.'!B314</f>
        <v>24695626.640000001</v>
      </c>
      <c r="H281" s="48">
        <f>'PNC, Exon. &amp; no Exon.'!C314</f>
        <v>0</v>
      </c>
      <c r="I281" s="82"/>
      <c r="J281" s="63">
        <f t="shared" si="38"/>
        <v>24695626.640000001</v>
      </c>
      <c r="K281" s="48">
        <f t="shared" si="39"/>
        <v>4076038.1800000034</v>
      </c>
      <c r="L281" s="94">
        <f t="shared" si="40"/>
        <v>19.767795986360845</v>
      </c>
      <c r="M281" s="61">
        <f t="shared" si="41"/>
        <v>0.45896170293432942</v>
      </c>
      <c r="N281" s="61">
        <f t="shared" si="42"/>
        <v>0.4920409601935789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17125105.320000004</v>
      </c>
      <c r="D283" s="48">
        <v>12745720.59</v>
      </c>
      <c r="E283" s="84"/>
      <c r="F283" s="63">
        <f t="shared" si="37"/>
        <v>29870825.910000004</v>
      </c>
      <c r="G283" s="48">
        <f>'PNC, Exon. &amp; no Exon.'!B316</f>
        <v>29510998.239999998</v>
      </c>
      <c r="H283" s="48">
        <f>'PNC, Exon. &amp; no Exon.'!C316</f>
        <v>143401.21</v>
      </c>
      <c r="I283" s="82"/>
      <c r="J283" s="63">
        <f t="shared" si="38"/>
        <v>29654399.449999999</v>
      </c>
      <c r="K283" s="48">
        <f t="shared" si="39"/>
        <v>-216426.46000000462</v>
      </c>
      <c r="L283" s="94">
        <f t="shared" si="40"/>
        <v>-0.72454126528704532</v>
      </c>
      <c r="M283" s="61">
        <f t="shared" si="41"/>
        <v>0.66488063786063034</v>
      </c>
      <c r="N283" s="61">
        <f t="shared" si="42"/>
        <v>0.5908406128763023</v>
      </c>
    </row>
    <row r="284" spans="1:14" ht="15.95" hidden="1" customHeight="1" x14ac:dyDescent="0.2">
      <c r="A284" s="11"/>
      <c r="B284" s="52" t="s">
        <v>80</v>
      </c>
      <c r="C284" s="48">
        <v>26764183.080000002</v>
      </c>
      <c r="D284" s="48">
        <v>0</v>
      </c>
      <c r="E284" s="82"/>
      <c r="F284" s="63">
        <f t="shared" si="37"/>
        <v>26764183.080000002</v>
      </c>
      <c r="G284" s="48">
        <f>'PNC, Exon. &amp; no Exon.'!B317</f>
        <v>29325511.660000004</v>
      </c>
      <c r="H284" s="48">
        <f>'PNC, Exon. &amp; no Exon.'!C317</f>
        <v>1379723.41</v>
      </c>
      <c r="I284" s="82"/>
      <c r="J284" s="63">
        <f t="shared" si="38"/>
        <v>30705235.070000004</v>
      </c>
      <c r="K284" s="48">
        <f t="shared" si="39"/>
        <v>3941051.9900000021</v>
      </c>
      <c r="L284" s="94">
        <f t="shared" si="40"/>
        <v>14.725097262337222</v>
      </c>
      <c r="M284" s="61">
        <f t="shared" si="41"/>
        <v>0.59573133905520093</v>
      </c>
      <c r="N284" s="61">
        <f t="shared" si="42"/>
        <v>0.61177768708007785</v>
      </c>
    </row>
    <row r="285" spans="1:14" ht="15.95" hidden="1" customHeight="1" x14ac:dyDescent="0.2">
      <c r="A285" s="11"/>
      <c r="B285" s="52" t="s">
        <v>108</v>
      </c>
      <c r="C285" s="48">
        <v>36998815.789999999</v>
      </c>
      <c r="D285" s="48">
        <v>0</v>
      </c>
      <c r="E285" s="82"/>
      <c r="F285" s="63">
        <f t="shared" si="37"/>
        <v>36998815.789999999</v>
      </c>
      <c r="G285" s="48">
        <f>'PNC, Exon. &amp; no Exon.'!B318</f>
        <v>49739326.499999993</v>
      </c>
      <c r="H285" s="48">
        <f>'PNC, Exon. &amp; no Exon.'!C318</f>
        <v>0</v>
      </c>
      <c r="I285" s="82"/>
      <c r="J285" s="63">
        <f t="shared" si="38"/>
        <v>49739326.499999993</v>
      </c>
      <c r="K285" s="48">
        <f t="shared" si="39"/>
        <v>12740510.709999993</v>
      </c>
      <c r="L285" s="94">
        <f t="shared" si="40"/>
        <v>34.434914842446076</v>
      </c>
      <c r="M285" s="61">
        <f t="shared" si="41"/>
        <v>0.82353920566715122</v>
      </c>
      <c r="N285" s="61">
        <f t="shared" si="42"/>
        <v>0.99101700585322428</v>
      </c>
    </row>
    <row r="286" spans="1:14" ht="15.95" hidden="1" customHeight="1" x14ac:dyDescent="0.2">
      <c r="A286" s="11"/>
      <c r="B286" s="52" t="s">
        <v>79</v>
      </c>
      <c r="C286" s="48">
        <v>46314549.5</v>
      </c>
      <c r="D286" s="48">
        <v>66743248.329999998</v>
      </c>
      <c r="E286" s="82"/>
      <c r="F286" s="63">
        <f t="shared" si="37"/>
        <v>113057797.83</v>
      </c>
      <c r="G286" s="48">
        <f>'PNC, Exon. &amp; no Exon.'!B319</f>
        <v>44033954.600000001</v>
      </c>
      <c r="H286" s="48">
        <f>'PNC, Exon. &amp; no Exon.'!C319</f>
        <v>77523997.210000008</v>
      </c>
      <c r="I286" s="82"/>
      <c r="J286" s="63">
        <f t="shared" si="38"/>
        <v>121557951.81</v>
      </c>
      <c r="K286" s="48">
        <f t="shared" si="39"/>
        <v>8500153.9800000042</v>
      </c>
      <c r="L286" s="94">
        <f t="shared" si="40"/>
        <v>7.5184146013363078</v>
      </c>
      <c r="M286" s="61">
        <f t="shared" si="41"/>
        <v>2.5165002455176033</v>
      </c>
      <c r="N286" s="61">
        <f t="shared" si="42"/>
        <v>2.4219466952451949</v>
      </c>
    </row>
    <row r="287" spans="1:14" ht="15.95" hidden="1" customHeight="1" x14ac:dyDescent="0.2">
      <c r="A287" s="11"/>
      <c r="B287" s="52" t="s">
        <v>84</v>
      </c>
      <c r="C287" s="48">
        <v>15406322.940000001</v>
      </c>
      <c r="D287" s="48">
        <v>570621</v>
      </c>
      <c r="E287" s="82"/>
      <c r="F287" s="63">
        <f t="shared" si="37"/>
        <v>15976943.940000001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8"/>
        <v>0</v>
      </c>
      <c r="K287" s="48">
        <f t="shared" si="39"/>
        <v>-15976943.940000001</v>
      </c>
      <c r="L287" s="94">
        <f t="shared" si="40"/>
        <v>-100</v>
      </c>
      <c r="M287" s="61">
        <f t="shared" si="41"/>
        <v>0.35562326632336266</v>
      </c>
      <c r="N287" s="61">
        <f t="shared" si="42"/>
        <v>0</v>
      </c>
    </row>
    <row r="288" spans="1:14" ht="15.95" hidden="1" customHeight="1" x14ac:dyDescent="0.2">
      <c r="A288" s="11"/>
      <c r="B288" s="52" t="s">
        <v>101</v>
      </c>
      <c r="C288" s="48">
        <v>178754.08</v>
      </c>
      <c r="D288" s="48">
        <v>20089797.620000001</v>
      </c>
      <c r="E288" s="82"/>
      <c r="F288" s="63">
        <f t="shared" si="37"/>
        <v>20268551.699999999</v>
      </c>
      <c r="G288" s="48">
        <f>'PNC, Exon. &amp; no Exon.'!B321</f>
        <v>184956.79</v>
      </c>
      <c r="H288" s="48">
        <f>'PNC, Exon. &amp; no Exon.'!C321</f>
        <v>22734542.640000001</v>
      </c>
      <c r="I288" s="82"/>
      <c r="J288" s="63">
        <f t="shared" si="38"/>
        <v>22919499.43</v>
      </c>
      <c r="K288" s="48">
        <f t="shared" si="39"/>
        <v>2650947.7300000004</v>
      </c>
      <c r="L288" s="94">
        <f t="shared" si="40"/>
        <v>13.079117685552246</v>
      </c>
      <c r="M288" s="61">
        <f t="shared" si="41"/>
        <v>0.45114814111302093</v>
      </c>
      <c r="N288" s="61">
        <f t="shared" si="42"/>
        <v>0.45665302084002451</v>
      </c>
    </row>
    <row r="289" spans="1:14" ht="15.95" hidden="1" customHeight="1" x14ac:dyDescent="0.2">
      <c r="A289" s="11"/>
      <c r="B289" s="52" t="s">
        <v>93</v>
      </c>
      <c r="C289" s="48">
        <v>6180156.1699999999</v>
      </c>
      <c r="D289" s="48">
        <v>0</v>
      </c>
      <c r="E289" s="84"/>
      <c r="F289" s="63">
        <f t="shared" si="37"/>
        <v>6180156.1699999999</v>
      </c>
      <c r="G289" s="48">
        <f>'PNC, Exon. &amp; no Exon.'!B322</f>
        <v>5213874.8599999994</v>
      </c>
      <c r="H289" s="48">
        <f>'PNC, Exon. &amp; no Exon.'!C322</f>
        <v>31957426</v>
      </c>
      <c r="I289" s="82"/>
      <c r="J289" s="63">
        <f t="shared" si="38"/>
        <v>37171300.859999999</v>
      </c>
      <c r="K289" s="48">
        <f t="shared" si="39"/>
        <v>30991144.689999998</v>
      </c>
      <c r="L289" s="94">
        <f t="shared" si="40"/>
        <v>501.46216110910996</v>
      </c>
      <c r="M289" s="61">
        <f t="shared" si="41"/>
        <v>0.13756118390460365</v>
      </c>
      <c r="N289" s="61">
        <f t="shared" si="42"/>
        <v>0.74060896827677358</v>
      </c>
    </row>
    <row r="290" spans="1:14" ht="15.95" hidden="1" customHeight="1" x14ac:dyDescent="0.2">
      <c r="A290" s="11"/>
      <c r="B290" s="52" t="s">
        <v>102</v>
      </c>
      <c r="C290" s="48">
        <v>35446033.57</v>
      </c>
      <c r="D290" s="48">
        <v>0</v>
      </c>
      <c r="E290" s="84"/>
      <c r="F290" s="63">
        <f t="shared" si="37"/>
        <v>35446033.57</v>
      </c>
      <c r="G290" s="48">
        <f>'PNC, Exon. &amp; no Exon.'!B323</f>
        <v>44785384.539999999</v>
      </c>
      <c r="H290" s="48">
        <f>'PNC, Exon. &amp; no Exon.'!C323</f>
        <v>33000</v>
      </c>
      <c r="I290" s="82"/>
      <c r="J290" s="63">
        <f t="shared" si="38"/>
        <v>44818384.539999999</v>
      </c>
      <c r="K290" s="48">
        <f t="shared" si="39"/>
        <v>9372350.9699999988</v>
      </c>
      <c r="L290" s="94">
        <f t="shared" si="40"/>
        <v>26.441184036829313</v>
      </c>
      <c r="M290" s="61">
        <f t="shared" si="41"/>
        <v>0.78897655795185595</v>
      </c>
      <c r="N290" s="61">
        <f t="shared" si="42"/>
        <v>0.8929711031372578</v>
      </c>
    </row>
    <row r="291" spans="1:14" ht="15.95" hidden="1" customHeight="1" x14ac:dyDescent="0.2">
      <c r="A291" s="11"/>
      <c r="B291" s="51" t="s">
        <v>116</v>
      </c>
      <c r="C291" s="48">
        <v>45421888.360000007</v>
      </c>
      <c r="D291" s="48">
        <v>1477336.4</v>
      </c>
      <c r="E291" s="84"/>
      <c r="F291" s="63">
        <f t="shared" si="37"/>
        <v>46899224.760000005</v>
      </c>
      <c r="G291" s="48">
        <f>'PNC, Exon. &amp; no Exon.'!B324</f>
        <v>57106644.75</v>
      </c>
      <c r="H291" s="48">
        <f>'PNC, Exon. &amp; no Exon.'!C324</f>
        <v>1320467.08</v>
      </c>
      <c r="I291" s="82"/>
      <c r="J291" s="63">
        <f t="shared" si="38"/>
        <v>58427111.829999998</v>
      </c>
      <c r="K291" s="48">
        <f t="shared" si="39"/>
        <v>11527887.069999993</v>
      </c>
      <c r="L291" s="94">
        <f t="shared" si="40"/>
        <v>24.580122867685525</v>
      </c>
      <c r="M291" s="61">
        <f t="shared" si="41"/>
        <v>1.0439077435471509</v>
      </c>
      <c r="N291" s="61">
        <f t="shared" si="42"/>
        <v>1.1641143035263677</v>
      </c>
    </row>
    <row r="292" spans="1:14" ht="15.95" hidden="1" customHeight="1" x14ac:dyDescent="0.2">
      <c r="A292" s="11"/>
      <c r="B292" s="52" t="s">
        <v>107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4714081.47</v>
      </c>
      <c r="D293" s="48">
        <v>0</v>
      </c>
      <c r="E293" s="84"/>
      <c r="F293" s="63">
        <f t="shared" si="37"/>
        <v>4714081.47</v>
      </c>
      <c r="G293" s="48">
        <f>'PNC, Exon. &amp; no Exon.'!B326</f>
        <v>5776554.7199999997</v>
      </c>
      <c r="H293" s="48">
        <f>'PNC, Exon. &amp; no Exon.'!C326</f>
        <v>0</v>
      </c>
      <c r="I293" s="82"/>
      <c r="J293" s="63">
        <f t="shared" si="38"/>
        <v>5776554.7199999997</v>
      </c>
      <c r="K293" s="48">
        <f t="shared" si="39"/>
        <v>1062473.25</v>
      </c>
      <c r="L293" s="94">
        <f t="shared" si="40"/>
        <v>22.538287824711695</v>
      </c>
      <c r="M293" s="61">
        <f t="shared" si="41"/>
        <v>0.10492851801768535</v>
      </c>
      <c r="N293" s="61">
        <f t="shared" si="42"/>
        <v>0.11509331479914009</v>
      </c>
    </row>
    <row r="294" spans="1:14" ht="15.95" hidden="1" customHeight="1" x14ac:dyDescent="0.2">
      <c r="A294" s="11"/>
      <c r="B294" s="52" t="s">
        <v>105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115</v>
      </c>
      <c r="C295" s="48">
        <v>45919348.670000002</v>
      </c>
      <c r="D295" s="48">
        <v>2741280.1799999997</v>
      </c>
      <c r="E295" s="82"/>
      <c r="F295" s="63">
        <f t="shared" si="37"/>
        <v>48660628.850000001</v>
      </c>
      <c r="G295" s="48">
        <f>'PNC, Exon. &amp; no Exon.'!B328</f>
        <v>40938002.349999994</v>
      </c>
      <c r="H295" s="48">
        <f>'PNC, Exon. &amp; no Exon.'!C328</f>
        <v>193001.69</v>
      </c>
      <c r="I295" s="82"/>
      <c r="J295" s="63">
        <f t="shared" si="38"/>
        <v>41131004.039999992</v>
      </c>
      <c r="K295" s="48">
        <f t="shared" si="39"/>
        <v>-7529624.8100000098</v>
      </c>
      <c r="L295" s="94">
        <f t="shared" si="40"/>
        <v>-15.473751548116315</v>
      </c>
      <c r="M295" s="61">
        <f t="shared" si="41"/>
        <v>1.0831140071576075</v>
      </c>
      <c r="N295" s="61">
        <f t="shared" si="42"/>
        <v>0.81950294343968788</v>
      </c>
    </row>
    <row r="296" spans="1:14" ht="15.95" hidden="1" customHeight="1" x14ac:dyDescent="0.2">
      <c r="A296" s="11"/>
      <c r="B296" s="52" t="s">
        <v>117</v>
      </c>
      <c r="C296" s="48">
        <v>15261243.520000001</v>
      </c>
      <c r="D296" s="48">
        <v>503532193.70999998</v>
      </c>
      <c r="E296" s="82"/>
      <c r="F296" s="63">
        <f t="shared" si="37"/>
        <v>518793437.22999996</v>
      </c>
      <c r="G296" s="48">
        <f>'PNC, Exon. &amp; no Exon.'!B329</f>
        <v>21420696.239999998</v>
      </c>
      <c r="H296" s="48">
        <f>'PNC, Exon. &amp; no Exon.'!C329</f>
        <v>684071637.41000009</v>
      </c>
      <c r="I296" s="82"/>
      <c r="J296" s="63">
        <f t="shared" si="38"/>
        <v>705492333.6500001</v>
      </c>
      <c r="K296" s="48">
        <f t="shared" si="39"/>
        <v>186698896.42000014</v>
      </c>
      <c r="L296" s="94">
        <f t="shared" si="40"/>
        <v>35.987135345590296</v>
      </c>
      <c r="M296" s="61">
        <f t="shared" si="41"/>
        <v>11.547578647563121</v>
      </c>
      <c r="N296" s="61">
        <f t="shared" si="42"/>
        <v>14.056380521079776</v>
      </c>
    </row>
    <row r="297" spans="1:14" ht="15.95" hidden="1" customHeight="1" x14ac:dyDescent="0.2">
      <c r="A297" s="11"/>
      <c r="B297" s="52" t="s">
        <v>120</v>
      </c>
      <c r="C297" s="48">
        <v>5846623.7799999993</v>
      </c>
      <c r="D297" s="48">
        <v>139271.5</v>
      </c>
      <c r="E297" s="82"/>
      <c r="F297" s="63">
        <f t="shared" si="37"/>
        <v>5985895.2799999993</v>
      </c>
      <c r="G297" s="48">
        <f>'PNC, Exon. &amp; no Exon.'!B330</f>
        <v>15287175.649999999</v>
      </c>
      <c r="H297" s="48">
        <f>'PNC, Exon. &amp; no Exon.'!C330</f>
        <v>87751.61</v>
      </c>
      <c r="I297" s="82"/>
      <c r="J297" s="63">
        <f t="shared" si="38"/>
        <v>15374927.259999998</v>
      </c>
      <c r="K297" s="48">
        <f t="shared" si="39"/>
        <v>9389031.9799999986</v>
      </c>
      <c r="L297" s="94">
        <f t="shared" si="40"/>
        <v>156.85259331833817</v>
      </c>
      <c r="M297" s="61">
        <f t="shared" si="41"/>
        <v>0.13323722229591797</v>
      </c>
      <c r="N297" s="61">
        <f t="shared" si="42"/>
        <v>0.3063333472843931</v>
      </c>
    </row>
    <row r="298" spans="1:14" ht="15.95" hidden="1" customHeight="1" x14ac:dyDescent="0.2">
      <c r="A298" s="11"/>
      <c r="B298" s="52" t="s">
        <v>166</v>
      </c>
      <c r="C298" s="48">
        <v>5494160.4800000004</v>
      </c>
      <c r="D298" s="48">
        <v>0</v>
      </c>
      <c r="E298" s="82"/>
      <c r="F298" s="63">
        <f t="shared" si="37"/>
        <v>5494160.4800000004</v>
      </c>
      <c r="G298" s="48">
        <f>'PNC, Exon. &amp; no Exon.'!B331</f>
        <v>10000853.300000001</v>
      </c>
      <c r="H298" s="48">
        <f>'PNC, Exon. &amp; no Exon.'!C331</f>
        <v>0</v>
      </c>
      <c r="I298" s="82"/>
      <c r="J298" s="63">
        <f t="shared" si="38"/>
        <v>10000853.300000001</v>
      </c>
      <c r="K298" s="48">
        <f t="shared" si="39"/>
        <v>4506692.82</v>
      </c>
      <c r="L298" s="94">
        <f t="shared" si="40"/>
        <v>82.026960013370413</v>
      </c>
      <c r="M298" s="61">
        <f t="shared" si="41"/>
        <v>0.12229192910357889</v>
      </c>
      <c r="N298" s="61">
        <f t="shared" si="42"/>
        <v>0.199259145443864</v>
      </c>
    </row>
    <row r="299" spans="1:14" ht="15.95" hidden="1" customHeight="1" x14ac:dyDescent="0.2">
      <c r="A299" s="11"/>
      <c r="B299" s="52" t="s">
        <v>103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110</v>
      </c>
      <c r="C300" s="48">
        <v>0</v>
      </c>
      <c r="D300" s="48">
        <v>23784756.98</v>
      </c>
      <c r="E300" s="82"/>
      <c r="F300" s="63">
        <f t="shared" ref="F300:F306" si="43">(C300+D300)</f>
        <v>23784756.98</v>
      </c>
      <c r="G300" s="48">
        <f>'PNC, Exon. &amp; no Exon.'!B333</f>
        <v>0</v>
      </c>
      <c r="H300" s="48">
        <f>'PNC, Exon. &amp; no Exon.'!C333</f>
        <v>29274094.379999999</v>
      </c>
      <c r="I300" s="82"/>
      <c r="J300" s="63">
        <f t="shared" si="38"/>
        <v>29274094.379999999</v>
      </c>
      <c r="K300" s="48">
        <f t="shared" si="39"/>
        <v>5489337.3999999985</v>
      </c>
      <c r="L300" s="94">
        <f t="shared" si="40"/>
        <v>23.079224246923538</v>
      </c>
      <c r="M300" s="61">
        <f t="shared" si="41"/>
        <v>0.52941369749432809</v>
      </c>
      <c r="N300" s="61">
        <f t="shared" si="42"/>
        <v>0.58326333311996703</v>
      </c>
    </row>
    <row r="301" spans="1:14" ht="15.95" hidden="1" customHeight="1" x14ac:dyDescent="0.2">
      <c r="A301" s="11"/>
      <c r="B301" s="52" t="s">
        <v>164</v>
      </c>
      <c r="C301" s="48">
        <v>60362.14</v>
      </c>
      <c r="D301" s="48">
        <v>0</v>
      </c>
      <c r="E301" s="84"/>
      <c r="F301" s="63">
        <f t="shared" si="43"/>
        <v>60362.14</v>
      </c>
      <c r="G301" s="48">
        <f>'PNC, Exon. &amp; no Exon.'!B334</f>
        <v>978522.19</v>
      </c>
      <c r="H301" s="48">
        <f>'PNC, Exon. &amp; no Exon.'!C334</f>
        <v>0</v>
      </c>
      <c r="I301" s="82"/>
      <c r="J301" s="63">
        <f t="shared" si="38"/>
        <v>978522.19</v>
      </c>
      <c r="K301" s="48">
        <f t="shared" si="39"/>
        <v>918160.04999999993</v>
      </c>
      <c r="L301" s="94">
        <f t="shared" si="40"/>
        <v>1521.0859820410608</v>
      </c>
      <c r="M301" s="61">
        <f t="shared" si="41"/>
        <v>1.3435724297263887E-3</v>
      </c>
      <c r="N301" s="61">
        <f t="shared" si="42"/>
        <v>1.9496285919648308E-2</v>
      </c>
    </row>
    <row r="302" spans="1:14" ht="15.95" hidden="1" customHeight="1" x14ac:dyDescent="0.2">
      <c r="A302" s="11"/>
      <c r="B302" s="52" t="s">
        <v>119</v>
      </c>
      <c r="C302" s="48">
        <v>8770847.9000000004</v>
      </c>
      <c r="D302" s="48">
        <v>0</v>
      </c>
      <c r="E302" s="84"/>
      <c r="F302" s="63">
        <f t="shared" si="43"/>
        <v>8770847.9000000004</v>
      </c>
      <c r="G302" s="48">
        <f>'PNC, Exon. &amp; no Exon.'!B335</f>
        <v>11576898.129999997</v>
      </c>
      <c r="H302" s="48">
        <f>'PNC, Exon. &amp; no Exon.'!C335</f>
        <v>0</v>
      </c>
      <c r="I302" s="82"/>
      <c r="J302" s="63">
        <f t="shared" si="38"/>
        <v>11576898.129999997</v>
      </c>
      <c r="K302" s="48">
        <f t="shared" si="39"/>
        <v>2806050.2299999967</v>
      </c>
      <c r="L302" s="94">
        <f t="shared" si="40"/>
        <v>31.992918609385491</v>
      </c>
      <c r="M302" s="61">
        <f t="shared" si="41"/>
        <v>0.19522617030747411</v>
      </c>
      <c r="N302" s="61">
        <f t="shared" si="42"/>
        <v>0.23066060055840099</v>
      </c>
    </row>
    <row r="303" spans="1:14" ht="15.95" hidden="1" customHeight="1" x14ac:dyDescent="0.2">
      <c r="A303" s="11"/>
      <c r="B303" s="52" t="s">
        <v>121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88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8"/>
        <v>0</v>
      </c>
      <c r="K304" s="48">
        <f t="shared" si="39"/>
        <v>0</v>
      </c>
      <c r="L304" s="94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5" hidden="1" customHeight="1" x14ac:dyDescent="0.2">
      <c r="A305" s="11"/>
      <c r="B305" s="52" t="s">
        <v>106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104</v>
      </c>
      <c r="C306" s="48">
        <v>3962357.45</v>
      </c>
      <c r="D306" s="48">
        <v>88282590.929999992</v>
      </c>
      <c r="E306" s="84"/>
      <c r="F306" s="63">
        <f t="shared" si="43"/>
        <v>92244948.379999995</v>
      </c>
      <c r="G306" s="48">
        <f>'PNC, Exon. &amp; no Exon.'!B339</f>
        <v>4340551.37</v>
      </c>
      <c r="H306" s="48">
        <f>'PNC, Exon. &amp; no Exon.'!C339</f>
        <v>34302337.170000002</v>
      </c>
      <c r="I306" s="82"/>
      <c r="J306" s="63">
        <f t="shared" si="38"/>
        <v>38642888.539999999</v>
      </c>
      <c r="K306" s="48">
        <f t="shared" si="39"/>
        <v>-53602059.839999996</v>
      </c>
      <c r="L306" s="94">
        <f t="shared" si="40"/>
        <v>-58.10839594075992</v>
      </c>
      <c r="M306" s="61">
        <f t="shared" si="41"/>
        <v>2.0532368372775038</v>
      </c>
      <c r="N306" s="61">
        <f t="shared" si="42"/>
        <v>0.76992919673793081</v>
      </c>
    </row>
    <row r="307" spans="1:14" ht="15.95" hidden="1" customHeight="1" x14ac:dyDescent="0.2">
      <c r="A307" s="11"/>
      <c r="B307" s="52" t="s">
        <v>111</v>
      </c>
      <c r="C307" s="48">
        <v>0</v>
      </c>
      <c r="D307" s="48">
        <v>24160462.300000001</v>
      </c>
      <c r="E307" s="84"/>
      <c r="F307" s="63">
        <f>(C307+D307)</f>
        <v>24160462.300000001</v>
      </c>
      <c r="G307" s="48">
        <f>'PNC, Exon. &amp; no Exon.'!B340</f>
        <v>20291874.030000001</v>
      </c>
      <c r="H307" s="48">
        <f>'PNC, Exon. &amp; no Exon.'!C340</f>
        <v>0</v>
      </c>
      <c r="I307" s="82"/>
      <c r="J307" s="63">
        <f>(G307+H307)</f>
        <v>20291874.030000001</v>
      </c>
      <c r="K307" s="48">
        <f>J307-F307</f>
        <v>-3868588.2699999996</v>
      </c>
      <c r="L307" s="94">
        <f t="shared" si="40"/>
        <v>-16.012062277467262</v>
      </c>
      <c r="M307" s="61">
        <f>(F307/$F$308*100)</f>
        <v>0.53777634516807737</v>
      </c>
      <c r="N307" s="61">
        <f>(J307/$J$308*100)</f>
        <v>0.40429964897818638</v>
      </c>
    </row>
    <row r="308" spans="1:14" ht="19.5" hidden="1" customHeight="1" x14ac:dyDescent="0.2">
      <c r="A308" s="8"/>
      <c r="B308" s="55" t="s">
        <v>21</v>
      </c>
      <c r="C308" s="66">
        <f>SUM(C270:C307)</f>
        <v>3038603927.0200009</v>
      </c>
      <c r="D308" s="66">
        <f>SUM(D270:D307)</f>
        <v>1454055989.52</v>
      </c>
      <c r="E308" s="66"/>
      <c r="F308" s="66">
        <f>SUM(F270:F307)</f>
        <v>4492659916.5399981</v>
      </c>
      <c r="G308" s="66">
        <f>SUM(G270:G307)</f>
        <v>3229055367.8499994</v>
      </c>
      <c r="H308" s="66">
        <f>SUM(H270:H307)</f>
        <v>1789963095.6300001</v>
      </c>
      <c r="I308" s="66"/>
      <c r="J308" s="66">
        <f>SUM(J270:J307)</f>
        <v>5019018463.4799995</v>
      </c>
      <c r="K308" s="66">
        <f>J308-F308</f>
        <v>526358546.94000149</v>
      </c>
      <c r="L308" s="95">
        <f>K308/F308*100</f>
        <v>11.715966859681073</v>
      </c>
      <c r="M308" s="67">
        <f>SUM(M270:M307)</f>
        <v>100.00000000000009</v>
      </c>
      <c r="N308" s="67">
        <f>SUM(N270:N307)</f>
        <v>99.999999999999986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3" t="s">
        <v>42</v>
      </c>
      <c r="B315" s="183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</row>
    <row r="316" spans="1:14" hidden="1" x14ac:dyDescent="0.2">
      <c r="A316" s="184" t="s">
        <v>59</v>
      </c>
      <c r="B316" s="184"/>
      <c r="C316" s="184"/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</row>
    <row r="317" spans="1:14" hidden="1" x14ac:dyDescent="0.2">
      <c r="A317" s="186" t="s">
        <v>139</v>
      </c>
      <c r="B317" s="18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</row>
    <row r="318" spans="1:14" hidden="1" x14ac:dyDescent="0.2">
      <c r="A318" s="184" t="s">
        <v>114</v>
      </c>
      <c r="B318" s="184"/>
      <c r="C318" s="184"/>
      <c r="D318" s="184"/>
      <c r="E318" s="184"/>
      <c r="F318" s="184"/>
      <c r="G318" s="184"/>
      <c r="H318" s="184"/>
      <c r="I318" s="184"/>
      <c r="J318" s="184"/>
      <c r="K318" s="184"/>
      <c r="L318" s="184"/>
      <c r="M318" s="184"/>
      <c r="N318" s="184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87" t="s">
        <v>33</v>
      </c>
      <c r="C320" s="187" t="s">
        <v>146</v>
      </c>
      <c r="D320" s="187"/>
      <c r="E320" s="187" t="s">
        <v>52</v>
      </c>
      <c r="F320" s="187"/>
      <c r="G320" s="187" t="s">
        <v>147</v>
      </c>
      <c r="H320" s="187"/>
      <c r="I320" s="187"/>
      <c r="J320" s="187"/>
      <c r="K320" s="187" t="s">
        <v>29</v>
      </c>
      <c r="L320" s="187"/>
      <c r="M320" s="187" t="s">
        <v>62</v>
      </c>
      <c r="N320" s="187"/>
    </row>
    <row r="321" spans="1:14" ht="32.25" hidden="1" customHeight="1" x14ac:dyDescent="0.2">
      <c r="A321" s="96"/>
      <c r="B321" s="187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>
        <v>647262193.08000004</v>
      </c>
      <c r="D322" s="48">
        <v>243534379.45000002</v>
      </c>
      <c r="E322" s="82"/>
      <c r="F322" s="63">
        <f>C322+D322</f>
        <v>890796572.53000009</v>
      </c>
      <c r="G322" s="48">
        <f>'PNC, Exon. &amp; no Exon.'!B363</f>
        <v>776760111.41000009</v>
      </c>
      <c r="H322" s="48">
        <f>'PNC, Exon. &amp; no Exon.'!C363</f>
        <v>253935705.28</v>
      </c>
      <c r="I322" s="82"/>
      <c r="J322" s="63">
        <f>(G322+H322)</f>
        <v>1030695816.6900001</v>
      </c>
      <c r="K322" s="48">
        <f>J322-F322</f>
        <v>139899244.15999997</v>
      </c>
      <c r="L322" s="94">
        <f>K322/F322*100</f>
        <v>15.704959861112226</v>
      </c>
      <c r="M322" s="61">
        <f>(F322/$F$360*100)</f>
        <v>21.878853003620367</v>
      </c>
      <c r="N322" s="61">
        <f>(J322/$J$360*100)</f>
        <v>20.859337277087047</v>
      </c>
    </row>
    <row r="323" spans="1:14" ht="15.95" hidden="1" customHeight="1" x14ac:dyDescent="0.2">
      <c r="A323" s="98"/>
      <c r="B323" s="52" t="s">
        <v>163</v>
      </c>
      <c r="C323" s="48">
        <v>527849325.69</v>
      </c>
      <c r="D323" s="48">
        <v>72012367.489999995</v>
      </c>
      <c r="E323" s="82"/>
      <c r="F323" s="63">
        <f t="shared" ref="F323:F359" si="44">C323+D323</f>
        <v>599861693.17999995</v>
      </c>
      <c r="G323" s="48">
        <f>'PNC, Exon. &amp; no Exon.'!B364</f>
        <v>531348743.84000003</v>
      </c>
      <c r="H323" s="48">
        <f>'PNC, Exon. &amp; no Exon.'!C364</f>
        <v>143149987.23999998</v>
      </c>
      <c r="I323" s="82"/>
      <c r="J323" s="63">
        <f t="shared" ref="J323:J358" si="45">(G323+H323)</f>
        <v>674498731.08000004</v>
      </c>
      <c r="K323" s="48">
        <f t="shared" ref="K323:K358" si="46">J323-F323</f>
        <v>74637037.900000095</v>
      </c>
      <c r="L323" s="94">
        <f t="shared" ref="L323:L358" si="47">K323/F323*100</f>
        <v>12.442374425400061</v>
      </c>
      <c r="M323" s="61">
        <f t="shared" ref="M323:M358" si="48">(F323/$F$360*100)</f>
        <v>14.73320195913309</v>
      </c>
      <c r="N323" s="61">
        <f t="shared" ref="N323:N358" si="49">(J323/$J$360*100)</f>
        <v>13.650580798657336</v>
      </c>
    </row>
    <row r="324" spans="1:14" ht="15.95" hidden="1" customHeight="1" x14ac:dyDescent="0.2">
      <c r="A324" s="98"/>
      <c r="B324" s="52" t="s">
        <v>100</v>
      </c>
      <c r="C324" s="48">
        <v>468139585.41000003</v>
      </c>
      <c r="D324" s="48">
        <v>120389693.38000001</v>
      </c>
      <c r="E324" s="82"/>
      <c r="F324" s="63">
        <f t="shared" si="44"/>
        <v>588529278.79000008</v>
      </c>
      <c r="G324" s="48">
        <f>'PNC, Exon. &amp; no Exon.'!B365</f>
        <v>559482927.81999993</v>
      </c>
      <c r="H324" s="48">
        <f>'PNC, Exon. &amp; no Exon.'!C365</f>
        <v>111290725.84999999</v>
      </c>
      <c r="I324" s="82"/>
      <c r="J324" s="63">
        <f t="shared" si="45"/>
        <v>670773653.66999996</v>
      </c>
      <c r="K324" s="48">
        <f t="shared" si="46"/>
        <v>82244374.879999876</v>
      </c>
      <c r="L324" s="94">
        <f t="shared" si="47"/>
        <v>13.974559608842577</v>
      </c>
      <c r="M324" s="61">
        <f t="shared" si="48"/>
        <v>14.454866549836748</v>
      </c>
      <c r="N324" s="61">
        <f t="shared" si="49"/>
        <v>13.575192265182942</v>
      </c>
    </row>
    <row r="325" spans="1:14" ht="15.95" hidden="1" customHeight="1" x14ac:dyDescent="0.2">
      <c r="A325" s="98"/>
      <c r="B325" s="52" t="s">
        <v>97</v>
      </c>
      <c r="C325" s="48">
        <v>289422854.24000001</v>
      </c>
      <c r="D325" s="48">
        <v>12722101.58</v>
      </c>
      <c r="E325" s="82"/>
      <c r="F325" s="63">
        <f t="shared" si="44"/>
        <v>302144955.81999999</v>
      </c>
      <c r="G325" s="48">
        <f>'PNC, Exon. &amp; no Exon.'!B366</f>
        <v>356878291.56000006</v>
      </c>
      <c r="H325" s="48">
        <f>'PNC, Exon. &amp; no Exon.'!C366</f>
        <v>12340189.539999999</v>
      </c>
      <c r="I325" s="82"/>
      <c r="J325" s="63">
        <f t="shared" si="45"/>
        <v>369218481.10000008</v>
      </c>
      <c r="K325" s="48">
        <f t="shared" si="46"/>
        <v>67073525.280000091</v>
      </c>
      <c r="L325" s="94">
        <f t="shared" si="47"/>
        <v>22.199121311811179</v>
      </c>
      <c r="M325" s="61">
        <f t="shared" si="48"/>
        <v>7.4209817123521997</v>
      </c>
      <c r="N325" s="61">
        <f t="shared" si="49"/>
        <v>7.4722849375016898</v>
      </c>
    </row>
    <row r="326" spans="1:14" ht="15.95" hidden="1" customHeight="1" x14ac:dyDescent="0.2">
      <c r="A326" s="98"/>
      <c r="B326" s="52" t="s">
        <v>92</v>
      </c>
      <c r="C326" s="48">
        <v>307823936.34000003</v>
      </c>
      <c r="D326" s="48">
        <v>22558513.279999994</v>
      </c>
      <c r="E326" s="82"/>
      <c r="F326" s="63">
        <f t="shared" si="44"/>
        <v>330382449.62</v>
      </c>
      <c r="G326" s="48">
        <f>'PNC, Exon. &amp; no Exon.'!B367</f>
        <v>360250313.92999995</v>
      </c>
      <c r="H326" s="48">
        <f>'PNC, Exon. &amp; no Exon.'!C367</f>
        <v>45172239.610000014</v>
      </c>
      <c r="I326" s="82"/>
      <c r="J326" s="63">
        <f t="shared" si="45"/>
        <v>405422553.53999996</v>
      </c>
      <c r="K326" s="48">
        <f t="shared" si="46"/>
        <v>75040103.919999957</v>
      </c>
      <c r="L326" s="94">
        <f t="shared" si="47"/>
        <v>22.713102347388535</v>
      </c>
      <c r="M326" s="61">
        <f t="shared" si="48"/>
        <v>8.1145227464024128</v>
      </c>
      <c r="N326" s="61">
        <f t="shared" si="49"/>
        <v>8.2049870069204758</v>
      </c>
    </row>
    <row r="327" spans="1:14" ht="15.95" hidden="1" customHeight="1" x14ac:dyDescent="0.2">
      <c r="A327" s="98"/>
      <c r="B327" s="52" t="s">
        <v>89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8"/>
      <c r="B328" s="52" t="s">
        <v>94</v>
      </c>
      <c r="C328" s="48">
        <v>81287902.899999991</v>
      </c>
      <c r="D328" s="48">
        <v>74075.62999999999</v>
      </c>
      <c r="E328" s="82"/>
      <c r="F328" s="63">
        <f t="shared" si="44"/>
        <v>81361978.529999986</v>
      </c>
      <c r="G328" s="48">
        <f>'PNC, Exon. &amp; no Exon.'!B369</f>
        <v>84388877.909999996</v>
      </c>
      <c r="H328" s="48">
        <f>'PNC, Exon. &amp; no Exon.'!C369</f>
        <v>22460.98</v>
      </c>
      <c r="I328" s="82"/>
      <c r="J328" s="63">
        <f t="shared" si="45"/>
        <v>84411338.890000001</v>
      </c>
      <c r="K328" s="48">
        <f t="shared" si="46"/>
        <v>3049360.3600000143</v>
      </c>
      <c r="L328" s="94">
        <f t="shared" si="47"/>
        <v>3.7478935678483372</v>
      </c>
      <c r="M328" s="61">
        <f t="shared" si="48"/>
        <v>1.9983314072323015</v>
      </c>
      <c r="N328" s="61">
        <f t="shared" si="49"/>
        <v>1.7083261224165667</v>
      </c>
    </row>
    <row r="329" spans="1:14" ht="15.95" hidden="1" customHeight="1" x14ac:dyDescent="0.2">
      <c r="A329" s="98"/>
      <c r="B329" s="52" t="s">
        <v>90</v>
      </c>
      <c r="C329" s="48">
        <v>38911878.32</v>
      </c>
      <c r="D329" s="48">
        <v>80147515.079999998</v>
      </c>
      <c r="E329" s="82"/>
      <c r="F329" s="63">
        <f t="shared" si="44"/>
        <v>119059393.40000001</v>
      </c>
      <c r="G329" s="48">
        <f>'PNC, Exon. &amp; no Exon.'!B370</f>
        <v>32954426.029999997</v>
      </c>
      <c r="H329" s="48">
        <f>'PNC, Exon. &amp; no Exon.'!C370</f>
        <v>86352648.230000004</v>
      </c>
      <c r="I329" s="82"/>
      <c r="J329" s="63">
        <f t="shared" si="45"/>
        <v>119307074.26000001</v>
      </c>
      <c r="K329" s="48">
        <f t="shared" si="46"/>
        <v>247680.8599999994</v>
      </c>
      <c r="L329" s="94">
        <f t="shared" si="47"/>
        <v>0.2080313471511433</v>
      </c>
      <c r="M329" s="61">
        <f t="shared" si="48"/>
        <v>2.9242175455396495</v>
      </c>
      <c r="N329" s="61">
        <f t="shared" si="49"/>
        <v>2.414549919804633</v>
      </c>
    </row>
    <row r="330" spans="1:14" ht="15.95" hidden="1" customHeight="1" x14ac:dyDescent="0.2">
      <c r="A330" s="98"/>
      <c r="B330" s="52" t="s">
        <v>78</v>
      </c>
      <c r="C330" s="48">
        <v>66311782.81000001</v>
      </c>
      <c r="D330" s="48">
        <v>116684.46</v>
      </c>
      <c r="E330" s="84"/>
      <c r="F330" s="63">
        <f t="shared" si="44"/>
        <v>66428467.270000011</v>
      </c>
      <c r="G330" s="48">
        <f>'PNC, Exon. &amp; no Exon.'!B371</f>
        <v>76082121.229999989</v>
      </c>
      <c r="H330" s="48">
        <f>'PNC, Exon. &amp; no Exon.'!C371</f>
        <v>2294</v>
      </c>
      <c r="I330" s="82"/>
      <c r="J330" s="63">
        <f t="shared" si="45"/>
        <v>76084415.229999989</v>
      </c>
      <c r="K330" s="48">
        <f t="shared" si="46"/>
        <v>9655947.9599999785</v>
      </c>
      <c r="L330" s="94">
        <f t="shared" si="47"/>
        <v>14.535858430623064</v>
      </c>
      <c r="M330" s="61">
        <f t="shared" si="48"/>
        <v>1.6315494642377402</v>
      </c>
      <c r="N330" s="61">
        <f t="shared" si="49"/>
        <v>1.5398049095699857</v>
      </c>
    </row>
    <row r="331" spans="1:14" ht="15.95" hidden="1" customHeight="1" x14ac:dyDescent="0.2">
      <c r="A331" s="98"/>
      <c r="B331" s="52" t="s">
        <v>96</v>
      </c>
      <c r="C331" s="48">
        <v>7420461.04</v>
      </c>
      <c r="D331" s="48">
        <v>147259639.78</v>
      </c>
      <c r="E331" s="84"/>
      <c r="F331" s="63">
        <f t="shared" si="44"/>
        <v>154680100.81999999</v>
      </c>
      <c r="G331" s="48">
        <f>'PNC, Exon. &amp; no Exon.'!B372</f>
        <v>5348235.4700000007</v>
      </c>
      <c r="H331" s="48">
        <f>'PNC, Exon. &amp; no Exon.'!C372</f>
        <v>153729139.18000001</v>
      </c>
      <c r="I331" s="82"/>
      <c r="J331" s="63">
        <f t="shared" si="45"/>
        <v>159077374.65000001</v>
      </c>
      <c r="K331" s="48">
        <f t="shared" si="46"/>
        <v>4397273.8300000131</v>
      </c>
      <c r="L331" s="94">
        <f t="shared" si="47"/>
        <v>2.8428180526705797</v>
      </c>
      <c r="M331" s="61">
        <f t="shared" si="48"/>
        <v>3.7990976759309265</v>
      </c>
      <c r="N331" s="61">
        <f t="shared" si="49"/>
        <v>3.2194257095504524</v>
      </c>
    </row>
    <row r="332" spans="1:14" ht="15.95" hidden="1" customHeight="1" x14ac:dyDescent="0.2">
      <c r="A332" s="11"/>
      <c r="B332" s="52" t="s">
        <v>99</v>
      </c>
      <c r="C332" s="48">
        <v>11088482.960000001</v>
      </c>
      <c r="D332" s="48">
        <v>0</v>
      </c>
      <c r="E332" s="84"/>
      <c r="F332" s="63">
        <f t="shared" si="44"/>
        <v>11088482.960000001</v>
      </c>
      <c r="G332" s="48">
        <f>'PNC, Exon. &amp; no Exon.'!B373</f>
        <v>11716549.51</v>
      </c>
      <c r="H332" s="48">
        <f>'PNC, Exon. &amp; no Exon.'!C373</f>
        <v>0</v>
      </c>
      <c r="I332" s="82"/>
      <c r="J332" s="63">
        <f t="shared" si="45"/>
        <v>11716549.51</v>
      </c>
      <c r="K332" s="48">
        <f t="shared" si="46"/>
        <v>628066.54999999888</v>
      </c>
      <c r="L332" s="94">
        <f t="shared" si="47"/>
        <v>5.6641341495103745</v>
      </c>
      <c r="M332" s="61">
        <f t="shared" si="48"/>
        <v>0.27234420988616781</v>
      </c>
      <c r="N332" s="61">
        <f t="shared" si="49"/>
        <v>0.23712084011134238</v>
      </c>
    </row>
    <row r="333" spans="1:14" ht="15.95" hidden="1" customHeight="1" x14ac:dyDescent="0.2">
      <c r="A333" s="11"/>
      <c r="B333" s="52" t="s">
        <v>83</v>
      </c>
      <c r="C333" s="48">
        <v>19569121.950000003</v>
      </c>
      <c r="D333" s="48">
        <v>0</v>
      </c>
      <c r="E333" s="84"/>
      <c r="F333" s="63">
        <f t="shared" si="44"/>
        <v>19569121.950000003</v>
      </c>
      <c r="G333" s="48">
        <f>'PNC, Exon. &amp; no Exon.'!B374</f>
        <v>23966735.060000002</v>
      </c>
      <c r="H333" s="48">
        <f>'PNC, Exon. &amp; no Exon.'!C374</f>
        <v>0</v>
      </c>
      <c r="I333" s="82"/>
      <c r="J333" s="63">
        <f t="shared" si="45"/>
        <v>23966735.060000002</v>
      </c>
      <c r="K333" s="48">
        <f t="shared" si="46"/>
        <v>4397613.1099999994</v>
      </c>
      <c r="L333" s="94">
        <f t="shared" si="47"/>
        <v>22.472204533428229</v>
      </c>
      <c r="M333" s="61">
        <f t="shared" si="48"/>
        <v>0.48063716875106371</v>
      </c>
      <c r="N333" s="61">
        <f t="shared" si="49"/>
        <v>0.48504146611617605</v>
      </c>
    </row>
    <row r="334" spans="1:14" ht="15.95" hidden="1" customHeight="1" x14ac:dyDescent="0.2">
      <c r="A334" s="11"/>
      <c r="B334" s="52" t="s">
        <v>85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18578637.399999999</v>
      </c>
      <c r="D335" s="48">
        <v>10477843.08</v>
      </c>
      <c r="E335" s="84"/>
      <c r="F335" s="63">
        <f t="shared" si="44"/>
        <v>29056480.479999997</v>
      </c>
      <c r="G335" s="48">
        <f>'PNC, Exon. &amp; no Exon.'!B376</f>
        <v>34660254.369999997</v>
      </c>
      <c r="H335" s="48">
        <f>'PNC, Exon. &amp; no Exon.'!C376</f>
        <v>151977.62</v>
      </c>
      <c r="I335" s="82"/>
      <c r="J335" s="63">
        <f t="shared" si="45"/>
        <v>34812231.989999995</v>
      </c>
      <c r="K335" s="48">
        <f t="shared" si="46"/>
        <v>5755751.5099999979</v>
      </c>
      <c r="L335" s="94">
        <f t="shared" si="47"/>
        <v>19.808839250031561</v>
      </c>
      <c r="M335" s="61">
        <f t="shared" si="48"/>
        <v>0.71365616441353641</v>
      </c>
      <c r="N335" s="61">
        <f t="shared" si="49"/>
        <v>0.70453384663926932</v>
      </c>
    </row>
    <row r="336" spans="1:14" ht="15.95" hidden="1" customHeight="1" x14ac:dyDescent="0.2">
      <c r="A336" s="11"/>
      <c r="B336" s="52" t="s">
        <v>80</v>
      </c>
      <c r="C336" s="48">
        <v>24697430.260000002</v>
      </c>
      <c r="D336" s="48">
        <v>398369.51</v>
      </c>
      <c r="E336" s="82"/>
      <c r="F336" s="63">
        <f t="shared" si="44"/>
        <v>25095799.770000003</v>
      </c>
      <c r="G336" s="48">
        <f>'PNC, Exon. &amp; no Exon.'!B377</f>
        <v>24603158.289999995</v>
      </c>
      <c r="H336" s="48">
        <f>'PNC, Exon. &amp; no Exon.'!C377</f>
        <v>1341207.8999999999</v>
      </c>
      <c r="I336" s="82"/>
      <c r="J336" s="63">
        <f t="shared" si="45"/>
        <v>25944366.189999994</v>
      </c>
      <c r="K336" s="48">
        <f t="shared" si="46"/>
        <v>848566.41999999061</v>
      </c>
      <c r="L336" s="94">
        <f t="shared" si="47"/>
        <v>3.3813085367950024</v>
      </c>
      <c r="M336" s="61">
        <f t="shared" si="48"/>
        <v>0.61637789267271625</v>
      </c>
      <c r="N336" s="61">
        <f t="shared" si="49"/>
        <v>0.52506498622981579</v>
      </c>
    </row>
    <row r="337" spans="1:14" ht="15.95" hidden="1" customHeight="1" x14ac:dyDescent="0.2">
      <c r="A337" s="11"/>
      <c r="B337" s="52" t="s">
        <v>108</v>
      </c>
      <c r="C337" s="48">
        <v>33479852.690000001</v>
      </c>
      <c r="D337" s="48">
        <v>0</v>
      </c>
      <c r="E337" s="82"/>
      <c r="F337" s="63">
        <f t="shared" si="44"/>
        <v>33479852.690000001</v>
      </c>
      <c r="G337" s="48">
        <f>'PNC, Exon. &amp; no Exon.'!B378</f>
        <v>44321951.339999996</v>
      </c>
      <c r="H337" s="48">
        <f>'PNC, Exon. &amp; no Exon.'!C378</f>
        <v>0</v>
      </c>
      <c r="I337" s="82"/>
      <c r="J337" s="63">
        <f t="shared" si="45"/>
        <v>44321951.339999996</v>
      </c>
      <c r="K337" s="48">
        <f t="shared" si="46"/>
        <v>10842098.649999995</v>
      </c>
      <c r="L337" s="94">
        <f t="shared" si="47"/>
        <v>32.383949685771434</v>
      </c>
      <c r="M337" s="61">
        <f t="shared" si="48"/>
        <v>0.82229860124737386</v>
      </c>
      <c r="N337" s="61">
        <f t="shared" si="49"/>
        <v>0.89699261101955896</v>
      </c>
    </row>
    <row r="338" spans="1:14" ht="15.95" hidden="1" customHeight="1" x14ac:dyDescent="0.2">
      <c r="A338" s="11"/>
      <c r="B338" s="52" t="s">
        <v>79</v>
      </c>
      <c r="C338" s="48">
        <v>48231815</v>
      </c>
      <c r="D338" s="48">
        <v>63924611.5</v>
      </c>
      <c r="E338" s="82"/>
      <c r="F338" s="63">
        <f t="shared" si="44"/>
        <v>112156426.5</v>
      </c>
      <c r="G338" s="48">
        <f>'PNC, Exon. &amp; no Exon.'!B379</f>
        <v>44784996.270000003</v>
      </c>
      <c r="H338" s="48">
        <f>'PNC, Exon. &amp; no Exon.'!C379</f>
        <v>78059065.879999995</v>
      </c>
      <c r="I338" s="82"/>
      <c r="J338" s="63">
        <f t="shared" si="45"/>
        <v>122844062.15000001</v>
      </c>
      <c r="K338" s="48">
        <f t="shared" si="46"/>
        <v>10687635.650000006</v>
      </c>
      <c r="L338" s="94">
        <f t="shared" si="47"/>
        <v>9.5292226968376212</v>
      </c>
      <c r="M338" s="61">
        <f t="shared" si="48"/>
        <v>2.7546737880182084</v>
      </c>
      <c r="N338" s="61">
        <f t="shared" si="49"/>
        <v>2.4861318765253064</v>
      </c>
    </row>
    <row r="339" spans="1:14" ht="15.95" hidden="1" customHeight="1" x14ac:dyDescent="0.2">
      <c r="A339" s="11"/>
      <c r="B339" s="52" t="s">
        <v>84</v>
      </c>
      <c r="C339" s="48">
        <v>15506888</v>
      </c>
      <c r="D339" s="48">
        <v>0</v>
      </c>
      <c r="E339" s="82"/>
      <c r="F339" s="63">
        <f t="shared" si="44"/>
        <v>15506888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5"/>
        <v>0</v>
      </c>
      <c r="K339" s="48">
        <f t="shared" si="46"/>
        <v>-15506888</v>
      </c>
      <c r="L339" s="94">
        <f t="shared" si="47"/>
        <v>-100</v>
      </c>
      <c r="M339" s="61">
        <f t="shared" si="48"/>
        <v>0.38086464806663661</v>
      </c>
      <c r="N339" s="61">
        <f t="shared" si="49"/>
        <v>0</v>
      </c>
    </row>
    <row r="340" spans="1:14" ht="15.95" hidden="1" customHeight="1" x14ac:dyDescent="0.2">
      <c r="A340" s="11"/>
      <c r="B340" s="52" t="s">
        <v>101</v>
      </c>
      <c r="C340" s="48">
        <v>279691.06</v>
      </c>
      <c r="D340" s="48">
        <v>22135103.469999999</v>
      </c>
      <c r="E340" s="82"/>
      <c r="F340" s="63">
        <f t="shared" si="44"/>
        <v>22414794.529999997</v>
      </c>
      <c r="G340" s="48">
        <f>'PNC, Exon. &amp; no Exon.'!B381</f>
        <v>478182.48</v>
      </c>
      <c r="H340" s="48">
        <f>'PNC, Exon. &amp; no Exon.'!C381</f>
        <v>25938536.399999999</v>
      </c>
      <c r="I340" s="82"/>
      <c r="J340" s="63">
        <f t="shared" si="45"/>
        <v>26416718.879999999</v>
      </c>
      <c r="K340" s="48">
        <f t="shared" si="46"/>
        <v>4001924.3500000015</v>
      </c>
      <c r="L340" s="94">
        <f t="shared" si="47"/>
        <v>17.853941710881262</v>
      </c>
      <c r="M340" s="61">
        <f t="shared" si="48"/>
        <v>0.55052972783155596</v>
      </c>
      <c r="N340" s="61">
        <f t="shared" si="49"/>
        <v>0.53462451282815926</v>
      </c>
    </row>
    <row r="341" spans="1:14" ht="15.95" hidden="1" customHeight="1" x14ac:dyDescent="0.2">
      <c r="A341" s="11"/>
      <c r="B341" s="52" t="s">
        <v>93</v>
      </c>
      <c r="C341" s="48">
        <v>4871796.43</v>
      </c>
      <c r="D341" s="48">
        <v>0</v>
      </c>
      <c r="E341" s="84"/>
      <c r="F341" s="63">
        <f t="shared" si="44"/>
        <v>4871796.43</v>
      </c>
      <c r="G341" s="48">
        <f>'PNC, Exon. &amp; no Exon.'!B382</f>
        <v>4758086.8400000008</v>
      </c>
      <c r="H341" s="48">
        <f>'PNC, Exon. &amp; no Exon.'!C382</f>
        <v>0</v>
      </c>
      <c r="I341" s="82"/>
      <c r="J341" s="63">
        <f t="shared" si="45"/>
        <v>4758086.8400000008</v>
      </c>
      <c r="K341" s="48">
        <f t="shared" si="46"/>
        <v>-113709.58999999892</v>
      </c>
      <c r="L341" s="94">
        <f t="shared" si="47"/>
        <v>-2.3340382061078633</v>
      </c>
      <c r="M341" s="61">
        <f t="shared" si="48"/>
        <v>0.11965618328862931</v>
      </c>
      <c r="N341" s="61">
        <f t="shared" si="49"/>
        <v>9.6294693916547311E-2</v>
      </c>
    </row>
    <row r="342" spans="1:14" ht="15.95" hidden="1" customHeight="1" x14ac:dyDescent="0.2">
      <c r="A342" s="11"/>
      <c r="B342" s="52" t="s">
        <v>102</v>
      </c>
      <c r="C342" s="48">
        <v>30144329.280000001</v>
      </c>
      <c r="D342" s="48">
        <v>0</v>
      </c>
      <c r="E342" s="84"/>
      <c r="F342" s="63">
        <f t="shared" si="44"/>
        <v>30144329.280000001</v>
      </c>
      <c r="G342" s="48">
        <f>'PNC, Exon. &amp; no Exon.'!B383</f>
        <v>46834723.610000007</v>
      </c>
      <c r="H342" s="48">
        <f>'PNC, Exon. &amp; no Exon.'!C383</f>
        <v>79586.210000000006</v>
      </c>
      <c r="I342" s="82"/>
      <c r="J342" s="63">
        <f t="shared" si="45"/>
        <v>46914309.820000008</v>
      </c>
      <c r="K342" s="48">
        <f t="shared" si="46"/>
        <v>16769980.540000007</v>
      </c>
      <c r="L342" s="94">
        <f t="shared" si="47"/>
        <v>55.632289523610211</v>
      </c>
      <c r="M342" s="61">
        <f t="shared" si="48"/>
        <v>0.74037481681895234</v>
      </c>
      <c r="N342" s="61">
        <f t="shared" si="49"/>
        <v>0.94945705203290709</v>
      </c>
    </row>
    <row r="343" spans="1:14" ht="15.95" hidden="1" customHeight="1" x14ac:dyDescent="0.2">
      <c r="A343" s="11"/>
      <c r="B343" s="51" t="s">
        <v>116</v>
      </c>
      <c r="C343" s="48">
        <v>45294828.529999994</v>
      </c>
      <c r="D343" s="48">
        <v>2379733.4900000002</v>
      </c>
      <c r="E343" s="84"/>
      <c r="F343" s="63">
        <f t="shared" si="44"/>
        <v>47674562.019999996</v>
      </c>
      <c r="G343" s="48">
        <f>'PNC, Exon. &amp; no Exon.'!B384</f>
        <v>50835656.499999993</v>
      </c>
      <c r="H343" s="48">
        <f>'PNC, Exon. &amp; no Exon.'!C384</f>
        <v>1497147.98</v>
      </c>
      <c r="I343" s="82"/>
      <c r="J343" s="63">
        <f t="shared" si="45"/>
        <v>52332804.479999989</v>
      </c>
      <c r="K343" s="48">
        <f t="shared" si="46"/>
        <v>4658242.4599999934</v>
      </c>
      <c r="L343" s="94">
        <f t="shared" si="47"/>
        <v>9.7709182059099149</v>
      </c>
      <c r="M343" s="61">
        <f t="shared" si="48"/>
        <v>1.1709348313780521</v>
      </c>
      <c r="N343" s="61">
        <f t="shared" si="49"/>
        <v>1.0591171533128458</v>
      </c>
    </row>
    <row r="344" spans="1:14" ht="15.95" hidden="1" customHeight="1" x14ac:dyDescent="0.2">
      <c r="A344" s="11"/>
      <c r="B344" s="52" t="s">
        <v>107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4922156.54</v>
      </c>
      <c r="D345" s="48">
        <v>0</v>
      </c>
      <c r="E345" s="82"/>
      <c r="F345" s="63">
        <f t="shared" si="44"/>
        <v>4922156.54</v>
      </c>
      <c r="G345" s="48">
        <f>'PNC, Exon. &amp; no Exon.'!B386</f>
        <v>5478734.5199999996</v>
      </c>
      <c r="H345" s="48">
        <f>'PNC, Exon. &amp; no Exon.'!C386</f>
        <v>0</v>
      </c>
      <c r="I345" s="82"/>
      <c r="J345" s="63">
        <f t="shared" si="45"/>
        <v>5478734.5199999996</v>
      </c>
      <c r="K345" s="48">
        <f t="shared" si="46"/>
        <v>556577.97999999952</v>
      </c>
      <c r="L345" s="94">
        <f t="shared" si="47"/>
        <v>11.307604207159155</v>
      </c>
      <c r="M345" s="61">
        <f t="shared" si="48"/>
        <v>0.12089307785907745</v>
      </c>
      <c r="N345" s="61">
        <f t="shared" si="49"/>
        <v>0.11087924230769644</v>
      </c>
    </row>
    <row r="346" spans="1:14" ht="15.95" hidden="1" customHeight="1" x14ac:dyDescent="0.2">
      <c r="A346" s="11"/>
      <c r="B346" s="52" t="s">
        <v>105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115</v>
      </c>
      <c r="C347" s="48">
        <v>40955532.050000004</v>
      </c>
      <c r="D347" s="48">
        <v>613061.75</v>
      </c>
      <c r="E347" s="82"/>
      <c r="F347" s="63">
        <f t="shared" si="44"/>
        <v>41568593.800000004</v>
      </c>
      <c r="G347" s="48">
        <f>'PNC, Exon. &amp; no Exon.'!B388</f>
        <v>35966267.270000003</v>
      </c>
      <c r="H347" s="48">
        <f>'PNC, Exon. &amp; no Exon.'!C388</f>
        <v>212341.57</v>
      </c>
      <c r="I347" s="82"/>
      <c r="J347" s="63">
        <f t="shared" si="45"/>
        <v>36178608.840000004</v>
      </c>
      <c r="K347" s="48">
        <f t="shared" si="46"/>
        <v>-5389984.9600000009</v>
      </c>
      <c r="L347" s="94">
        <f t="shared" si="47"/>
        <v>-12.966483749565761</v>
      </c>
      <c r="M347" s="61">
        <f t="shared" si="48"/>
        <v>1.0209661569917816</v>
      </c>
      <c r="N347" s="61">
        <f t="shared" si="49"/>
        <v>0.73218673423251202</v>
      </c>
    </row>
    <row r="348" spans="1:14" ht="15.95" hidden="1" customHeight="1" x14ac:dyDescent="0.2">
      <c r="A348" s="11"/>
      <c r="B348" s="52" t="s">
        <v>117</v>
      </c>
      <c r="C348" s="48">
        <v>28959637.330000002</v>
      </c>
      <c r="D348" s="48">
        <v>422411470.19000006</v>
      </c>
      <c r="E348" s="82"/>
      <c r="F348" s="63">
        <f t="shared" si="44"/>
        <v>451371107.52000004</v>
      </c>
      <c r="G348" s="48">
        <f>'PNC, Exon. &amp; no Exon.'!B389</f>
        <v>17826212.68</v>
      </c>
      <c r="H348" s="48">
        <f>'PNC, Exon. &amp; no Exon.'!C389</f>
        <v>774377409.13</v>
      </c>
      <c r="I348" s="82"/>
      <c r="J348" s="63">
        <f t="shared" si="45"/>
        <v>792203621.80999994</v>
      </c>
      <c r="K348" s="48">
        <f t="shared" si="46"/>
        <v>340832514.2899999</v>
      </c>
      <c r="L348" s="94">
        <f t="shared" si="47"/>
        <v>75.510485410255853</v>
      </c>
      <c r="M348" s="61">
        <f t="shared" si="48"/>
        <v>11.086124953830376</v>
      </c>
      <c r="N348" s="61">
        <f t="shared" si="49"/>
        <v>16.032705548891187</v>
      </c>
    </row>
    <row r="349" spans="1:14" ht="15.95" hidden="1" customHeight="1" x14ac:dyDescent="0.2">
      <c r="A349" s="11"/>
      <c r="B349" s="52" t="s">
        <v>120</v>
      </c>
      <c r="C349" s="48">
        <v>5897091.7699999996</v>
      </c>
      <c r="D349" s="48">
        <v>236674.15999999997</v>
      </c>
      <c r="E349" s="82"/>
      <c r="F349" s="63">
        <f t="shared" si="44"/>
        <v>6133765.9299999997</v>
      </c>
      <c r="G349" s="48">
        <f>'PNC, Exon. &amp; no Exon.'!B390</f>
        <v>15009382.000000002</v>
      </c>
      <c r="H349" s="48">
        <f>'PNC, Exon. &amp; no Exon.'!C390</f>
        <v>143611.03</v>
      </c>
      <c r="I349" s="82"/>
      <c r="J349" s="63">
        <f t="shared" si="45"/>
        <v>15152993.030000001</v>
      </c>
      <c r="K349" s="48">
        <f t="shared" si="46"/>
        <v>9019227.1000000015</v>
      </c>
      <c r="L349" s="94">
        <f t="shared" si="47"/>
        <v>147.04224456768605</v>
      </c>
      <c r="M349" s="61">
        <f t="shared" si="48"/>
        <v>0.15065141389120604</v>
      </c>
      <c r="N349" s="61">
        <f t="shared" si="49"/>
        <v>0.30666796862064516</v>
      </c>
    </row>
    <row r="350" spans="1:14" ht="15.95" hidden="1" customHeight="1" x14ac:dyDescent="0.2">
      <c r="A350" s="11"/>
      <c r="B350" s="52" t="s">
        <v>166</v>
      </c>
      <c r="C350" s="48">
        <v>4138312.9400000004</v>
      </c>
      <c r="D350" s="48">
        <v>0</v>
      </c>
      <c r="E350" s="82"/>
      <c r="F350" s="63">
        <f t="shared" si="44"/>
        <v>4138312.9400000004</v>
      </c>
      <c r="G350" s="48">
        <f>'PNC, Exon. &amp; no Exon.'!B391</f>
        <v>9700023.5899999999</v>
      </c>
      <c r="H350" s="48">
        <f>'PNC, Exon. &amp; no Exon.'!C391</f>
        <v>0</v>
      </c>
      <c r="I350" s="82"/>
      <c r="J350" s="63">
        <f t="shared" si="45"/>
        <v>9700023.5899999999</v>
      </c>
      <c r="K350" s="48">
        <f t="shared" si="46"/>
        <v>5561710.6499999994</v>
      </c>
      <c r="L350" s="94">
        <f t="shared" si="47"/>
        <v>134.39560348957079</v>
      </c>
      <c r="M350" s="61">
        <f t="shared" si="48"/>
        <v>0.10164109661994776</v>
      </c>
      <c r="N350" s="61">
        <f t="shared" si="49"/>
        <v>0.19631016288520248</v>
      </c>
    </row>
    <row r="351" spans="1:14" ht="15.95" hidden="1" customHeight="1" x14ac:dyDescent="0.2">
      <c r="A351" s="11"/>
      <c r="B351" s="52" t="s">
        <v>103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110</v>
      </c>
      <c r="C352" s="48">
        <v>0</v>
      </c>
      <c r="D352" s="48">
        <v>15929166.689999999</v>
      </c>
      <c r="E352" s="82"/>
      <c r="F352" s="63">
        <f t="shared" si="44"/>
        <v>15929166.689999999</v>
      </c>
      <c r="G352" s="48">
        <f>'PNC, Exon. &amp; no Exon.'!B393</f>
        <v>0</v>
      </c>
      <c r="H352" s="48">
        <f>'PNC, Exon. &amp; no Exon.'!C393</f>
        <v>21860058.239999998</v>
      </c>
      <c r="I352" s="82"/>
      <c r="J352" s="63">
        <f t="shared" si="45"/>
        <v>21860058.239999998</v>
      </c>
      <c r="K352" s="48">
        <f t="shared" si="46"/>
        <v>5930891.5499999989</v>
      </c>
      <c r="L352" s="94">
        <f t="shared" si="47"/>
        <v>37.23290530774149</v>
      </c>
      <c r="M352" s="61">
        <f t="shared" si="48"/>
        <v>0.39123623420647913</v>
      </c>
      <c r="N352" s="61">
        <f t="shared" si="49"/>
        <v>0.44240630488759586</v>
      </c>
    </row>
    <row r="353" spans="1:14" ht="15.95" hidden="1" customHeight="1" x14ac:dyDescent="0.2">
      <c r="A353" s="11"/>
      <c r="B353" s="52" t="s">
        <v>164</v>
      </c>
      <c r="C353" s="48">
        <v>84122.2</v>
      </c>
      <c r="D353" s="48">
        <v>0</v>
      </c>
      <c r="E353" s="84"/>
      <c r="F353" s="63">
        <f t="shared" si="44"/>
        <v>84122.2</v>
      </c>
      <c r="G353" s="48">
        <f>'PNC, Exon. &amp; no Exon.'!B394</f>
        <v>1380777</v>
      </c>
      <c r="H353" s="48">
        <f>'PNC, Exon. &amp; no Exon.'!C394</f>
        <v>0</v>
      </c>
      <c r="I353" s="82"/>
      <c r="J353" s="63">
        <f t="shared" si="45"/>
        <v>1380777</v>
      </c>
      <c r="K353" s="48">
        <f t="shared" si="46"/>
        <v>1296654.8</v>
      </c>
      <c r="L353" s="94">
        <f t="shared" si="47"/>
        <v>1541.3943049516063</v>
      </c>
      <c r="M353" s="61">
        <f t="shared" si="48"/>
        <v>2.0661252017549372E-3</v>
      </c>
      <c r="N353" s="61">
        <f t="shared" si="49"/>
        <v>2.7944319440375839E-2</v>
      </c>
    </row>
    <row r="354" spans="1:14" ht="15.95" hidden="1" customHeight="1" x14ac:dyDescent="0.2">
      <c r="A354" s="11"/>
      <c r="B354" s="52" t="s">
        <v>119</v>
      </c>
      <c r="C354" s="48">
        <v>10388732.970000001</v>
      </c>
      <c r="D354" s="48">
        <v>0</v>
      </c>
      <c r="E354" s="84"/>
      <c r="F354" s="63">
        <f t="shared" si="44"/>
        <v>10388732.970000001</v>
      </c>
      <c r="G354" s="48">
        <f>'PNC, Exon. &amp; no Exon.'!B395</f>
        <v>12292594.299999999</v>
      </c>
      <c r="H354" s="48">
        <f>'PNC, Exon. &amp; no Exon.'!C395</f>
        <v>0</v>
      </c>
      <c r="I354" s="82"/>
      <c r="J354" s="63">
        <f t="shared" si="45"/>
        <v>12292594.299999999</v>
      </c>
      <c r="K354" s="48">
        <f t="shared" si="46"/>
        <v>1903861.3299999982</v>
      </c>
      <c r="L354" s="94">
        <f t="shared" si="47"/>
        <v>18.326212979945311</v>
      </c>
      <c r="M354" s="61">
        <f t="shared" si="48"/>
        <v>0.25515765164985488</v>
      </c>
      <c r="N354" s="61">
        <f t="shared" si="49"/>
        <v>0.24877889903303949</v>
      </c>
    </row>
    <row r="355" spans="1:14" ht="15.95" hidden="1" customHeight="1" x14ac:dyDescent="0.2">
      <c r="A355" s="11"/>
      <c r="B355" s="52" t="s">
        <v>121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88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5"/>
        <v>0</v>
      </c>
      <c r="K356" s="48">
        <f t="shared" si="46"/>
        <v>0</v>
      </c>
      <c r="L356" s="94" t="e">
        <f t="shared" si="47"/>
        <v>#DIV/0!</v>
      </c>
      <c r="M356" s="61">
        <f t="shared" si="48"/>
        <v>0</v>
      </c>
      <c r="N356" s="61">
        <f t="shared" si="49"/>
        <v>0</v>
      </c>
    </row>
    <row r="357" spans="1:14" ht="15.95" hidden="1" customHeight="1" x14ac:dyDescent="0.2">
      <c r="A357" s="11"/>
      <c r="B357" s="52" t="s">
        <v>106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104</v>
      </c>
      <c r="C358" s="48">
        <v>3879409.6300000004</v>
      </c>
      <c r="D358" s="48">
        <v>29847985.579999998</v>
      </c>
      <c r="E358" s="84"/>
      <c r="F358" s="63">
        <f t="shared" si="44"/>
        <v>33727395.210000001</v>
      </c>
      <c r="G358" s="48">
        <f>'PNC, Exon. &amp; no Exon.'!B399</f>
        <v>3171556.5300000003</v>
      </c>
      <c r="H358" s="48">
        <f>'PNC, Exon. &amp; no Exon.'!C399</f>
        <v>36261068.659999996</v>
      </c>
      <c r="I358" s="82"/>
      <c r="J358" s="63">
        <f t="shared" si="45"/>
        <v>39432625.189999998</v>
      </c>
      <c r="K358" s="48">
        <f t="shared" si="46"/>
        <v>5705229.9799999967</v>
      </c>
      <c r="L358" s="94">
        <f t="shared" si="47"/>
        <v>16.915714790534505</v>
      </c>
      <c r="M358" s="61">
        <f t="shared" si="48"/>
        <v>0.82837849263250085</v>
      </c>
      <c r="N358" s="61">
        <f t="shared" si="49"/>
        <v>0.79804188126103692</v>
      </c>
    </row>
    <row r="359" spans="1:14" ht="15.95" hidden="1" customHeight="1" x14ac:dyDescent="0.2">
      <c r="A359" s="11"/>
      <c r="B359" s="52" t="s">
        <v>111</v>
      </c>
      <c r="C359" s="48">
        <v>0</v>
      </c>
      <c r="D359" s="48">
        <v>18928982.32</v>
      </c>
      <c r="E359" s="84"/>
      <c r="F359" s="63">
        <f t="shared" si="44"/>
        <v>18928982.32</v>
      </c>
      <c r="G359" s="48">
        <f>'PNC, Exon. &amp; no Exon.'!B400</f>
        <v>23975109.699999999</v>
      </c>
      <c r="H359" s="48">
        <f>'PNC, Exon. &amp; no Exon.'!C400</f>
        <v>0</v>
      </c>
      <c r="I359" s="82"/>
      <c r="J359" s="63">
        <f>(G359+H359)</f>
        <v>23975109.699999999</v>
      </c>
      <c r="K359" s="48">
        <f>J359-F359</f>
        <v>5046127.379999999</v>
      </c>
      <c r="L359" s="94">
        <f>K359/F359*100</f>
        <v>26.658207476206247</v>
      </c>
      <c r="M359" s="61">
        <f>(F359/$F$360*100)</f>
        <v>0.4649147004586856</v>
      </c>
      <c r="N359" s="61">
        <f>(J359/$J$360*100)</f>
        <v>0.48521095301765116</v>
      </c>
    </row>
    <row r="360" spans="1:14" ht="19.5" hidden="1" customHeight="1" x14ac:dyDescent="0.2">
      <c r="A360" s="8"/>
      <c r="B360" s="55" t="s">
        <v>21</v>
      </c>
      <c r="C360" s="66">
        <f>SUM(C322:C359)</f>
        <v>2785397788.8200006</v>
      </c>
      <c r="D360" s="66">
        <f>SUM(D322:D359)</f>
        <v>1286097971.8700001</v>
      </c>
      <c r="E360" s="66"/>
      <c r="F360" s="66">
        <f>SUM(F322:F359)</f>
        <v>4071495760.6900005</v>
      </c>
      <c r="G360" s="66">
        <f>SUM(G322:G359)</f>
        <v>3195255001.0600004</v>
      </c>
      <c r="H360" s="66">
        <f>SUM(H322:H359)</f>
        <v>1745917400.5300002</v>
      </c>
      <c r="I360" s="66"/>
      <c r="J360" s="66">
        <f>SUM(J322:J359)</f>
        <v>4941172401.5900002</v>
      </c>
      <c r="K360" s="66">
        <f>J360-F360</f>
        <v>869676640.89999962</v>
      </c>
      <c r="L360" s="95">
        <f>K360/F360*100</f>
        <v>21.360126401129168</v>
      </c>
      <c r="M360" s="67">
        <f>SUM(M322:M359)</f>
        <v>99.999999999999972</v>
      </c>
      <c r="N360" s="67">
        <f>SUM(N322:N359)</f>
        <v>100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x14ac:dyDescent="0.3">
      <c r="A367" s="183" t="s">
        <v>42</v>
      </c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</row>
    <row r="368" spans="1:14" x14ac:dyDescent="0.2">
      <c r="A368" s="184" t="s">
        <v>59</v>
      </c>
      <c r="B368" s="184"/>
      <c r="C368" s="184"/>
      <c r="D368" s="184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</row>
    <row r="369" spans="1:14" x14ac:dyDescent="0.2">
      <c r="A369" s="186" t="s">
        <v>140</v>
      </c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</row>
    <row r="370" spans="1:14" x14ac:dyDescent="0.2">
      <c r="A370" s="184" t="s">
        <v>114</v>
      </c>
      <c r="B370" s="184"/>
      <c r="C370" s="184"/>
      <c r="D370" s="184"/>
      <c r="E370" s="184"/>
      <c r="F370" s="184"/>
      <c r="G370" s="184"/>
      <c r="H370" s="184"/>
      <c r="I370" s="184"/>
      <c r="J370" s="184"/>
      <c r="K370" s="184"/>
      <c r="L370" s="184"/>
      <c r="M370" s="184"/>
      <c r="N370" s="184"/>
    </row>
    <row r="371" spans="1:14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187" t="s">
        <v>33</v>
      </c>
      <c r="C372" s="187" t="s">
        <v>146</v>
      </c>
      <c r="D372" s="187"/>
      <c r="E372" s="187" t="s">
        <v>52</v>
      </c>
      <c r="F372" s="187"/>
      <c r="G372" s="187" t="s">
        <v>147</v>
      </c>
      <c r="H372" s="187"/>
      <c r="I372" s="187"/>
      <c r="J372" s="187"/>
      <c r="K372" s="187" t="s">
        <v>29</v>
      </c>
      <c r="L372" s="187"/>
      <c r="M372" s="187" t="s">
        <v>62</v>
      </c>
      <c r="N372" s="187"/>
    </row>
    <row r="373" spans="1:14" ht="31.5" customHeight="1" x14ac:dyDescent="0.2">
      <c r="A373" s="96"/>
      <c r="B373" s="187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customHeight="1" x14ac:dyDescent="0.2">
      <c r="A374" s="97"/>
      <c r="B374" s="103" t="s">
        <v>91</v>
      </c>
      <c r="C374" s="48">
        <v>601882303.93999994</v>
      </c>
      <c r="D374" s="48">
        <v>275481484.48000002</v>
      </c>
      <c r="E374" s="82">
        <v>1</v>
      </c>
      <c r="F374" s="63">
        <f t="shared" ref="F374:F411" si="50">(C374+D374)</f>
        <v>877363788.41999996</v>
      </c>
      <c r="G374" s="48">
        <v>812530469.82000005</v>
      </c>
      <c r="H374" s="48">
        <v>341423336.69</v>
      </c>
      <c r="I374" s="82">
        <v>1</v>
      </c>
      <c r="J374" s="63">
        <f t="shared" ref="J374:J411" si="51">(G374+H374)</f>
        <v>1153953806.51</v>
      </c>
      <c r="K374" s="48">
        <f>J374-F374</f>
        <v>276590018.09000003</v>
      </c>
      <c r="L374" s="94">
        <f>K374/F374*100</f>
        <v>31.525123528074595</v>
      </c>
      <c r="M374" s="61">
        <f>(F374/$F$412*100)</f>
        <v>20.96721482937393</v>
      </c>
      <c r="N374" s="61">
        <f>(J374/$J$412*100)</f>
        <v>22.87265756161851</v>
      </c>
    </row>
    <row r="375" spans="1:14" ht="15.95" customHeight="1" x14ac:dyDescent="0.2">
      <c r="A375" s="98"/>
      <c r="B375" s="52" t="s">
        <v>117</v>
      </c>
      <c r="C375" s="48">
        <v>32079444.310000002</v>
      </c>
      <c r="D375" s="48">
        <v>510074416.20999998</v>
      </c>
      <c r="E375" s="82">
        <v>4</v>
      </c>
      <c r="F375" s="63">
        <f t="shared" si="50"/>
        <v>542153860.51999998</v>
      </c>
      <c r="G375" s="48">
        <v>23815622.559999999</v>
      </c>
      <c r="H375" s="48">
        <v>763515235.97000003</v>
      </c>
      <c r="I375" s="82">
        <v>2</v>
      </c>
      <c r="J375" s="63">
        <f t="shared" si="51"/>
        <v>787330858.52999997</v>
      </c>
      <c r="K375" s="48">
        <f t="shared" ref="K375:K410" si="52">J375-F375</f>
        <v>245176998.00999999</v>
      </c>
      <c r="L375" s="94">
        <f t="shared" ref="L375:L410" si="53">K375/F375*100</f>
        <v>45.222770852326235</v>
      </c>
      <c r="M375" s="61">
        <f t="shared" ref="M375:M410" si="54">(F375/$F$412*100)</f>
        <v>12.956377518803624</v>
      </c>
      <c r="N375" s="61">
        <f t="shared" ref="N375:N410" si="55">(J375/$J$412*100)</f>
        <v>15.605779896264623</v>
      </c>
    </row>
    <row r="376" spans="1:14" ht="15.95" customHeight="1" x14ac:dyDescent="0.2">
      <c r="A376" s="98"/>
      <c r="B376" s="52" t="s">
        <v>163</v>
      </c>
      <c r="C376" s="48">
        <v>553842571.27999997</v>
      </c>
      <c r="D376" s="48">
        <v>127017693.01000001</v>
      </c>
      <c r="E376" s="82">
        <v>2</v>
      </c>
      <c r="F376" s="63">
        <f t="shared" si="50"/>
        <v>680860264.28999996</v>
      </c>
      <c r="G376" s="48">
        <v>584741293.1500001</v>
      </c>
      <c r="H376" s="48">
        <v>79797928.379999995</v>
      </c>
      <c r="I376" s="82">
        <v>3</v>
      </c>
      <c r="J376" s="63">
        <f t="shared" si="51"/>
        <v>664539221.53000009</v>
      </c>
      <c r="K376" s="48">
        <f t="shared" si="52"/>
        <v>-16321042.759999871</v>
      </c>
      <c r="L376" s="94">
        <f t="shared" si="53"/>
        <v>-2.3971207626603719</v>
      </c>
      <c r="M376" s="61">
        <f t="shared" si="54"/>
        <v>16.27117920590409</v>
      </c>
      <c r="N376" s="61">
        <f t="shared" si="55"/>
        <v>13.171912051046661</v>
      </c>
    </row>
    <row r="377" spans="1:14" ht="15.95" customHeight="1" x14ac:dyDescent="0.2">
      <c r="A377" s="98"/>
      <c r="B377" s="52" t="s">
        <v>100</v>
      </c>
      <c r="C377" s="48">
        <v>432548368.29000002</v>
      </c>
      <c r="D377" s="48">
        <v>115441625.98999999</v>
      </c>
      <c r="E377" s="82">
        <v>3</v>
      </c>
      <c r="F377" s="63">
        <f t="shared" si="50"/>
        <v>547989994.27999997</v>
      </c>
      <c r="G377" s="48">
        <v>446565700.94999999</v>
      </c>
      <c r="H377" s="48">
        <v>117743611.67</v>
      </c>
      <c r="I377" s="82">
        <v>4</v>
      </c>
      <c r="J377" s="63">
        <f t="shared" si="51"/>
        <v>564309312.62</v>
      </c>
      <c r="K377" s="48">
        <f t="shared" si="52"/>
        <v>16319318.340000033</v>
      </c>
      <c r="L377" s="94">
        <f t="shared" si="53"/>
        <v>2.9780321740074589</v>
      </c>
      <c r="M377" s="61">
        <f t="shared" si="54"/>
        <v>13.095849277193889</v>
      </c>
      <c r="N377" s="61">
        <f t="shared" si="55"/>
        <v>11.185242939165898</v>
      </c>
    </row>
    <row r="378" spans="1:14" ht="15.95" customHeight="1" x14ac:dyDescent="0.2">
      <c r="A378" s="98"/>
      <c r="B378" s="52" t="s">
        <v>92</v>
      </c>
      <c r="C378" s="48">
        <v>287713587.15999997</v>
      </c>
      <c r="D378" s="48">
        <v>31875293.91</v>
      </c>
      <c r="E378" s="82">
        <v>5</v>
      </c>
      <c r="F378" s="63">
        <f t="shared" si="50"/>
        <v>319588881.06999999</v>
      </c>
      <c r="G378" s="48">
        <v>346508860.62</v>
      </c>
      <c r="H378" s="48">
        <v>43420533.620000005</v>
      </c>
      <c r="I378" s="82">
        <v>5</v>
      </c>
      <c r="J378" s="63">
        <f t="shared" si="51"/>
        <v>389929394.24000001</v>
      </c>
      <c r="K378" s="48">
        <f t="shared" si="52"/>
        <v>70340513.170000017</v>
      </c>
      <c r="L378" s="94">
        <f t="shared" si="53"/>
        <v>22.009687237708761</v>
      </c>
      <c r="M378" s="61">
        <f t="shared" si="54"/>
        <v>7.6375259782959768</v>
      </c>
      <c r="N378" s="61">
        <f t="shared" si="55"/>
        <v>7.7288375473490616</v>
      </c>
    </row>
    <row r="379" spans="1:14" ht="15.95" customHeight="1" x14ac:dyDescent="0.2">
      <c r="A379" s="98"/>
      <c r="B379" s="52" t="s">
        <v>97</v>
      </c>
      <c r="C379" s="48">
        <v>258862509.72</v>
      </c>
      <c r="D379" s="48">
        <v>8206328.8699999992</v>
      </c>
      <c r="E379" s="82">
        <v>6</v>
      </c>
      <c r="F379" s="63">
        <f t="shared" si="50"/>
        <v>267068838.59</v>
      </c>
      <c r="G379" s="48">
        <v>337584555.54000002</v>
      </c>
      <c r="H379" s="48">
        <v>21200182.019999996</v>
      </c>
      <c r="I379" s="82">
        <v>6</v>
      </c>
      <c r="J379" s="63">
        <f t="shared" si="51"/>
        <v>358784737.56</v>
      </c>
      <c r="K379" s="48">
        <f t="shared" si="52"/>
        <v>91715898.969999999</v>
      </c>
      <c r="L379" s="94">
        <f t="shared" si="53"/>
        <v>34.341669905863057</v>
      </c>
      <c r="M379" s="61">
        <f t="shared" si="54"/>
        <v>6.3824034988178822</v>
      </c>
      <c r="N379" s="61">
        <f t="shared" si="55"/>
        <v>7.111515551358365</v>
      </c>
    </row>
    <row r="380" spans="1:14" ht="15.95" customHeight="1" x14ac:dyDescent="0.2">
      <c r="A380" s="11"/>
      <c r="B380" s="52" t="s">
        <v>96</v>
      </c>
      <c r="C380" s="48">
        <v>5280445.8000000007</v>
      </c>
      <c r="D380" s="48">
        <v>140861163.70000002</v>
      </c>
      <c r="E380" s="82">
        <v>7</v>
      </c>
      <c r="F380" s="63">
        <f t="shared" si="50"/>
        <v>146141609.50000003</v>
      </c>
      <c r="G380" s="48">
        <v>15386298.560000001</v>
      </c>
      <c r="H380" s="48">
        <v>166564603.91</v>
      </c>
      <c r="I380" s="82">
        <v>7</v>
      </c>
      <c r="J380" s="63">
        <f t="shared" si="51"/>
        <v>181950902.47</v>
      </c>
      <c r="K380" s="48">
        <f t="shared" si="52"/>
        <v>35809292.969999969</v>
      </c>
      <c r="L380" s="94">
        <f t="shared" si="53"/>
        <v>24.503146703061297</v>
      </c>
      <c r="M380" s="61">
        <f t="shared" si="54"/>
        <v>3.4924880218901047</v>
      </c>
      <c r="N380" s="61">
        <f t="shared" si="55"/>
        <v>3.6064707804988663</v>
      </c>
    </row>
    <row r="381" spans="1:14" ht="15.95" customHeight="1" x14ac:dyDescent="0.2">
      <c r="A381" s="98"/>
      <c r="B381" s="52" t="s">
        <v>90</v>
      </c>
      <c r="C381" s="48">
        <v>36476531.969999999</v>
      </c>
      <c r="D381" s="48">
        <v>79441426.540000007</v>
      </c>
      <c r="E381" s="82">
        <v>8</v>
      </c>
      <c r="F381" s="63">
        <f t="shared" si="50"/>
        <v>115917958.51000001</v>
      </c>
      <c r="G381" s="48">
        <v>41226334.990000002</v>
      </c>
      <c r="H381" s="48">
        <v>87758378.879999995</v>
      </c>
      <c r="I381" s="82">
        <v>8</v>
      </c>
      <c r="J381" s="63">
        <f t="shared" si="51"/>
        <v>128984713.87</v>
      </c>
      <c r="K381" s="48">
        <f t="shared" si="52"/>
        <v>13066755.359999999</v>
      </c>
      <c r="L381" s="94">
        <f t="shared" si="53"/>
        <v>11.27241674021783</v>
      </c>
      <c r="M381" s="61">
        <f t="shared" si="54"/>
        <v>2.7702040712650637</v>
      </c>
      <c r="N381" s="61">
        <f t="shared" si="55"/>
        <v>2.5566215687215976</v>
      </c>
    </row>
    <row r="382" spans="1:14" ht="15.95" customHeight="1" x14ac:dyDescent="0.2">
      <c r="A382" s="98"/>
      <c r="B382" s="52" t="s">
        <v>79</v>
      </c>
      <c r="C382" s="48">
        <v>46615711.560000002</v>
      </c>
      <c r="D382" s="48">
        <v>67294846.079999983</v>
      </c>
      <c r="E382" s="82">
        <v>9</v>
      </c>
      <c r="F382" s="63">
        <f t="shared" si="50"/>
        <v>113910557.63999999</v>
      </c>
      <c r="G382" s="48">
        <v>48133922.289999999</v>
      </c>
      <c r="H382" s="48">
        <v>77232224.799999982</v>
      </c>
      <c r="I382" s="82">
        <v>9</v>
      </c>
      <c r="J382" s="63">
        <f t="shared" si="51"/>
        <v>125366147.08999997</v>
      </c>
      <c r="K382" s="48">
        <f t="shared" si="52"/>
        <v>11455589.449999988</v>
      </c>
      <c r="L382" s="94">
        <f t="shared" si="53"/>
        <v>10.056652945378373</v>
      </c>
      <c r="M382" s="61">
        <f t="shared" si="54"/>
        <v>2.7222312624422154</v>
      </c>
      <c r="N382" s="61">
        <f t="shared" si="55"/>
        <v>2.4848975201887487</v>
      </c>
    </row>
    <row r="383" spans="1:14" ht="15.95" customHeight="1" x14ac:dyDescent="0.2">
      <c r="A383" s="98"/>
      <c r="B383" s="52" t="s">
        <v>94</v>
      </c>
      <c r="C383" s="48">
        <v>74947476.670000002</v>
      </c>
      <c r="D383" s="48">
        <v>61136.46</v>
      </c>
      <c r="E383" s="82">
        <v>10</v>
      </c>
      <c r="F383" s="63">
        <f t="shared" si="50"/>
        <v>75008613.129999995</v>
      </c>
      <c r="G383" s="48">
        <v>91262357.390000001</v>
      </c>
      <c r="H383" s="48">
        <v>519601.76</v>
      </c>
      <c r="I383" s="82">
        <v>10</v>
      </c>
      <c r="J383" s="63">
        <f t="shared" si="51"/>
        <v>91781959.150000006</v>
      </c>
      <c r="K383" s="48">
        <f t="shared" si="52"/>
        <v>16773346.020000011</v>
      </c>
      <c r="L383" s="94">
        <f t="shared" si="53"/>
        <v>22.361893281414964</v>
      </c>
      <c r="M383" s="61">
        <f t="shared" si="54"/>
        <v>1.7925537004237921</v>
      </c>
      <c r="N383" s="61">
        <f t="shared" si="55"/>
        <v>1.8192212808946757</v>
      </c>
    </row>
    <row r="384" spans="1:14" ht="15.95" customHeight="1" x14ac:dyDescent="0.2">
      <c r="A384" s="98"/>
      <c r="B384" s="52" t="s">
        <v>104</v>
      </c>
      <c r="C384" s="48">
        <v>2299538.46</v>
      </c>
      <c r="D384" s="48">
        <v>58582172.950000003</v>
      </c>
      <c r="E384" s="82">
        <v>12</v>
      </c>
      <c r="F384" s="63">
        <f t="shared" si="50"/>
        <v>60881711.410000004</v>
      </c>
      <c r="G384" s="48">
        <v>3783122.46</v>
      </c>
      <c r="H384" s="48">
        <v>87546895.430000007</v>
      </c>
      <c r="I384" s="82">
        <v>11</v>
      </c>
      <c r="J384" s="63">
        <f t="shared" si="51"/>
        <v>91330017.890000001</v>
      </c>
      <c r="K384" s="48">
        <f t="shared" si="52"/>
        <v>30448306.479999997</v>
      </c>
      <c r="L384" s="94">
        <f t="shared" si="53"/>
        <v>50.012238116878514</v>
      </c>
      <c r="M384" s="61">
        <f t="shared" si="54"/>
        <v>1.4549494054367527</v>
      </c>
      <c r="N384" s="61">
        <f t="shared" si="55"/>
        <v>1.8102632986776839</v>
      </c>
    </row>
    <row r="385" spans="1:14" ht="15.95" customHeight="1" x14ac:dyDescent="0.2">
      <c r="A385" s="11"/>
      <c r="B385" s="52" t="s">
        <v>78</v>
      </c>
      <c r="C385" s="48">
        <v>73047067.810000002</v>
      </c>
      <c r="D385" s="48">
        <v>265523.74</v>
      </c>
      <c r="E385" s="82">
        <v>11</v>
      </c>
      <c r="F385" s="63">
        <f t="shared" si="50"/>
        <v>73312591.549999997</v>
      </c>
      <c r="G385" s="48">
        <v>82035118.200000003</v>
      </c>
      <c r="H385" s="48">
        <v>344685.9</v>
      </c>
      <c r="I385" s="82">
        <v>12</v>
      </c>
      <c r="J385" s="63">
        <f t="shared" si="51"/>
        <v>82379804.100000009</v>
      </c>
      <c r="K385" s="48">
        <f t="shared" si="52"/>
        <v>9067212.5500000119</v>
      </c>
      <c r="L385" s="94">
        <f t="shared" si="53"/>
        <v>12.367878911791125</v>
      </c>
      <c r="M385" s="61">
        <f t="shared" si="54"/>
        <v>1.7520222250056487</v>
      </c>
      <c r="N385" s="61">
        <f t="shared" si="55"/>
        <v>1.6328600317816866</v>
      </c>
    </row>
    <row r="386" spans="1:14" ht="15.95" customHeight="1" x14ac:dyDescent="0.2">
      <c r="A386" s="11"/>
      <c r="B386" s="51" t="s">
        <v>116</v>
      </c>
      <c r="C386" s="48">
        <v>49860979.230000012</v>
      </c>
      <c r="D386" s="48">
        <v>426932.99</v>
      </c>
      <c r="E386" s="82">
        <v>13</v>
      </c>
      <c r="F386" s="63">
        <f t="shared" si="50"/>
        <v>50287912.220000014</v>
      </c>
      <c r="G386" s="48">
        <v>56563763.730000004</v>
      </c>
      <c r="H386" s="48">
        <v>502041.11</v>
      </c>
      <c r="I386" s="82">
        <v>13</v>
      </c>
      <c r="J386" s="63">
        <f t="shared" si="51"/>
        <v>57065804.840000004</v>
      </c>
      <c r="K386" s="48">
        <f t="shared" si="52"/>
        <v>6777892.6199999899</v>
      </c>
      <c r="L386" s="94">
        <f t="shared" si="53"/>
        <v>13.478174616492336</v>
      </c>
      <c r="M386" s="61">
        <f t="shared" si="54"/>
        <v>1.2017790940930553</v>
      </c>
      <c r="N386" s="61">
        <f t="shared" si="55"/>
        <v>1.1311081996696555</v>
      </c>
    </row>
    <row r="387" spans="1:14" ht="15.95" customHeight="1" x14ac:dyDescent="0.2">
      <c r="A387" s="11"/>
      <c r="B387" s="52" t="s">
        <v>108</v>
      </c>
      <c r="C387" s="48">
        <v>38733494.140000001</v>
      </c>
      <c r="D387" s="48">
        <v>0</v>
      </c>
      <c r="E387" s="82">
        <v>15</v>
      </c>
      <c r="F387" s="63">
        <f t="shared" si="50"/>
        <v>38733494.140000001</v>
      </c>
      <c r="G387" s="48">
        <v>49688771.960000008</v>
      </c>
      <c r="H387" s="48">
        <v>0</v>
      </c>
      <c r="I387" s="82">
        <v>14</v>
      </c>
      <c r="J387" s="63">
        <f t="shared" si="51"/>
        <v>49688771.960000008</v>
      </c>
      <c r="K387" s="48">
        <f t="shared" si="52"/>
        <v>10955277.820000008</v>
      </c>
      <c r="L387" s="94">
        <f t="shared" si="53"/>
        <v>28.283732369723168</v>
      </c>
      <c r="M387" s="61">
        <f t="shared" si="54"/>
        <v>0.92565193987343175</v>
      </c>
      <c r="N387" s="61">
        <f t="shared" si="55"/>
        <v>0.98488714131087107</v>
      </c>
    </row>
    <row r="388" spans="1:14" ht="15.95" customHeight="1" x14ac:dyDescent="0.2">
      <c r="A388" s="11"/>
      <c r="B388" s="52" t="s">
        <v>102</v>
      </c>
      <c r="C388" s="48">
        <v>34324249.080000006</v>
      </c>
      <c r="D388" s="48">
        <v>73000</v>
      </c>
      <c r="E388" s="82">
        <v>16</v>
      </c>
      <c r="F388" s="63">
        <f t="shared" si="50"/>
        <v>34397249.080000006</v>
      </c>
      <c r="G388" s="48">
        <v>46991787.169999994</v>
      </c>
      <c r="H388" s="48">
        <v>0</v>
      </c>
      <c r="I388" s="82">
        <v>15</v>
      </c>
      <c r="J388" s="63">
        <f t="shared" si="51"/>
        <v>46991787.169999994</v>
      </c>
      <c r="K388" s="48">
        <f t="shared" si="52"/>
        <v>12594538.089999989</v>
      </c>
      <c r="L388" s="94">
        <f t="shared" si="53"/>
        <v>36.614957378446228</v>
      </c>
      <c r="M388" s="61">
        <f t="shared" si="54"/>
        <v>0.82202447892070341</v>
      </c>
      <c r="N388" s="61">
        <f t="shared" si="55"/>
        <v>0.93142988054136966</v>
      </c>
    </row>
    <row r="389" spans="1:14" ht="15.95" customHeight="1" x14ac:dyDescent="0.2">
      <c r="A389" s="11"/>
      <c r="B389" s="52" t="s">
        <v>81</v>
      </c>
      <c r="C389" s="48">
        <v>18371566.879999999</v>
      </c>
      <c r="D389" s="48">
        <v>14195657.75</v>
      </c>
      <c r="E389" s="82">
        <v>17</v>
      </c>
      <c r="F389" s="63">
        <f t="shared" si="50"/>
        <v>32567224.629999999</v>
      </c>
      <c r="G389" s="48">
        <v>27706839.650000006</v>
      </c>
      <c r="H389" s="48">
        <v>5130596.6500000004</v>
      </c>
      <c r="I389" s="82">
        <v>16</v>
      </c>
      <c r="J389" s="63">
        <f t="shared" si="51"/>
        <v>32837436.300000004</v>
      </c>
      <c r="K389" s="48">
        <f t="shared" si="52"/>
        <v>270211.67000000551</v>
      </c>
      <c r="L389" s="94">
        <f t="shared" si="53"/>
        <v>0.82970432104642478</v>
      </c>
      <c r="M389" s="61">
        <f t="shared" si="54"/>
        <v>0.77829060673154404</v>
      </c>
      <c r="N389" s="61">
        <f t="shared" si="55"/>
        <v>0.65087478498200391</v>
      </c>
    </row>
    <row r="390" spans="1:14" ht="15.95" customHeight="1" x14ac:dyDescent="0.2">
      <c r="A390" s="11"/>
      <c r="B390" s="52" t="s">
        <v>115</v>
      </c>
      <c r="C390" s="48">
        <v>42579205</v>
      </c>
      <c r="D390" s="48">
        <v>76883.839999999997</v>
      </c>
      <c r="E390" s="82">
        <v>14</v>
      </c>
      <c r="F390" s="63">
        <f t="shared" si="50"/>
        <v>42656088.840000004</v>
      </c>
      <c r="G390" s="48">
        <v>31037248.41</v>
      </c>
      <c r="H390" s="48">
        <v>337924.73</v>
      </c>
      <c r="I390" s="82">
        <v>17</v>
      </c>
      <c r="J390" s="63">
        <f t="shared" si="51"/>
        <v>31375173.140000001</v>
      </c>
      <c r="K390" s="48">
        <f t="shared" si="52"/>
        <v>-11280915.700000003</v>
      </c>
      <c r="L390" s="94">
        <f t="shared" si="53"/>
        <v>-26.446202656586561</v>
      </c>
      <c r="M390" s="61">
        <f t="shared" si="54"/>
        <v>1.0193939963031553</v>
      </c>
      <c r="N390" s="61">
        <f t="shared" si="55"/>
        <v>0.62189109054383285</v>
      </c>
    </row>
    <row r="391" spans="1:14" ht="15.95" customHeight="1" x14ac:dyDescent="0.2">
      <c r="A391" s="11"/>
      <c r="B391" s="52" t="s">
        <v>80</v>
      </c>
      <c r="C391" s="48">
        <v>26552848.690000001</v>
      </c>
      <c r="D391" s="48">
        <v>394878.15</v>
      </c>
      <c r="E391" s="82">
        <v>18</v>
      </c>
      <c r="F391" s="63">
        <f t="shared" si="50"/>
        <v>26947726.84</v>
      </c>
      <c r="G391" s="48">
        <v>27017044.830000002</v>
      </c>
      <c r="H391" s="48">
        <v>1356231.64</v>
      </c>
      <c r="I391" s="82">
        <v>18</v>
      </c>
      <c r="J391" s="63">
        <f t="shared" si="51"/>
        <v>28373276.470000003</v>
      </c>
      <c r="K391" s="48">
        <f t="shared" si="52"/>
        <v>1425549.6300000027</v>
      </c>
      <c r="L391" s="94">
        <f t="shared" si="53"/>
        <v>5.2900552186241576</v>
      </c>
      <c r="M391" s="61">
        <f t="shared" si="54"/>
        <v>0.64399600858280182</v>
      </c>
      <c r="N391" s="61">
        <f t="shared" si="55"/>
        <v>0.56239013462954779</v>
      </c>
    </row>
    <row r="392" spans="1:14" ht="15.95" customHeight="1" x14ac:dyDescent="0.2">
      <c r="A392" s="11"/>
      <c r="B392" s="52" t="s">
        <v>93</v>
      </c>
      <c r="C392" s="48">
        <v>5047012.2700000005</v>
      </c>
      <c r="D392" s="48">
        <v>0</v>
      </c>
      <c r="E392" s="82">
        <v>26</v>
      </c>
      <c r="F392" s="63">
        <f t="shared" si="50"/>
        <v>5047012.2700000005</v>
      </c>
      <c r="G392" s="48">
        <v>5085604.5600000005</v>
      </c>
      <c r="H392" s="48">
        <v>22968425.280000001</v>
      </c>
      <c r="I392" s="82">
        <v>19</v>
      </c>
      <c r="J392" s="63">
        <f t="shared" si="51"/>
        <v>28054029.840000004</v>
      </c>
      <c r="K392" s="48">
        <f t="shared" si="52"/>
        <v>23007017.570000004</v>
      </c>
      <c r="L392" s="94">
        <f t="shared" si="53"/>
        <v>455.8542032234846</v>
      </c>
      <c r="M392" s="61">
        <f t="shared" si="54"/>
        <v>0.12061335549549554</v>
      </c>
      <c r="N392" s="61">
        <f t="shared" si="55"/>
        <v>0.55606230867629347</v>
      </c>
    </row>
    <row r="393" spans="1:14" ht="15.95" customHeight="1" x14ac:dyDescent="0.2">
      <c r="A393" s="11"/>
      <c r="B393" s="52" t="s">
        <v>83</v>
      </c>
      <c r="C393" s="48">
        <v>20765029.68</v>
      </c>
      <c r="D393" s="48">
        <v>0</v>
      </c>
      <c r="E393" s="82">
        <v>21</v>
      </c>
      <c r="F393" s="63">
        <f t="shared" si="50"/>
        <v>20765029.68</v>
      </c>
      <c r="G393" s="48">
        <v>27277043.890000001</v>
      </c>
      <c r="H393" s="48">
        <v>0</v>
      </c>
      <c r="I393" s="82">
        <v>20</v>
      </c>
      <c r="J393" s="63">
        <f t="shared" si="51"/>
        <v>27277043.890000001</v>
      </c>
      <c r="K393" s="48">
        <f t="shared" si="52"/>
        <v>6512014.2100000009</v>
      </c>
      <c r="L393" s="94">
        <f t="shared" si="53"/>
        <v>31.360485924429465</v>
      </c>
      <c r="M393" s="61">
        <f t="shared" si="54"/>
        <v>0.49624208792905417</v>
      </c>
      <c r="N393" s="61">
        <f t="shared" si="55"/>
        <v>0.54066157645956159</v>
      </c>
    </row>
    <row r="394" spans="1:14" ht="15.95" customHeight="1" x14ac:dyDescent="0.2">
      <c r="A394" s="11"/>
      <c r="B394" s="51" t="s">
        <v>110</v>
      </c>
      <c r="C394" s="48">
        <v>0</v>
      </c>
      <c r="D394" s="48">
        <v>21379290.949999999</v>
      </c>
      <c r="E394" s="82">
        <v>20</v>
      </c>
      <c r="F394" s="63">
        <f t="shared" si="50"/>
        <v>21379290.949999999</v>
      </c>
      <c r="G394" s="48">
        <v>0</v>
      </c>
      <c r="H394" s="48">
        <v>23388129.350000001</v>
      </c>
      <c r="I394" s="82">
        <v>21</v>
      </c>
      <c r="J394" s="63">
        <f t="shared" si="51"/>
        <v>23388129.350000001</v>
      </c>
      <c r="K394" s="48">
        <f t="shared" si="52"/>
        <v>2008838.4000000022</v>
      </c>
      <c r="L394" s="94">
        <f t="shared" si="53"/>
        <v>9.3961881369129419</v>
      </c>
      <c r="M394" s="61">
        <f t="shared" si="54"/>
        <v>0.51092168626607681</v>
      </c>
      <c r="N394" s="61">
        <f t="shared" si="55"/>
        <v>0.46357893237276093</v>
      </c>
    </row>
    <row r="395" spans="1:14" ht="15.95" customHeight="1" x14ac:dyDescent="0.2">
      <c r="A395" s="11"/>
      <c r="B395" s="52" t="s">
        <v>111</v>
      </c>
      <c r="C395" s="48">
        <v>0</v>
      </c>
      <c r="D395" s="48">
        <v>21618574.050000001</v>
      </c>
      <c r="E395" s="82">
        <v>19</v>
      </c>
      <c r="F395" s="63">
        <f t="shared" si="50"/>
        <v>21618574.050000001</v>
      </c>
      <c r="G395" s="48">
        <v>20242982.399999999</v>
      </c>
      <c r="H395" s="48">
        <v>0</v>
      </c>
      <c r="I395" s="82">
        <v>22</v>
      </c>
      <c r="J395" s="63">
        <f t="shared" si="51"/>
        <v>20242982.399999999</v>
      </c>
      <c r="K395" s="48">
        <f t="shared" si="52"/>
        <v>-1375591.6500000022</v>
      </c>
      <c r="L395" s="94">
        <f t="shared" si="53"/>
        <v>-6.363008248455694</v>
      </c>
      <c r="M395" s="61">
        <f t="shared" si="54"/>
        <v>0.51664006697537601</v>
      </c>
      <c r="N395" s="61">
        <f t="shared" si="55"/>
        <v>0.40123859538311418</v>
      </c>
    </row>
    <row r="396" spans="1:14" ht="15.95" customHeight="1" x14ac:dyDescent="0.2">
      <c r="A396" s="11"/>
      <c r="B396" s="52" t="s">
        <v>120</v>
      </c>
      <c r="C396" s="48">
        <v>4585617.75</v>
      </c>
      <c r="D396" s="48">
        <v>600</v>
      </c>
      <c r="E396" s="82">
        <v>29</v>
      </c>
      <c r="F396" s="63">
        <f t="shared" si="50"/>
        <v>4586217.75</v>
      </c>
      <c r="G396" s="48">
        <v>19721117.860000003</v>
      </c>
      <c r="H396" s="48">
        <v>521286.51</v>
      </c>
      <c r="I396" s="82">
        <v>23</v>
      </c>
      <c r="J396" s="63">
        <f t="shared" si="51"/>
        <v>20242404.370000005</v>
      </c>
      <c r="K396" s="48">
        <f t="shared" si="52"/>
        <v>15656186.620000005</v>
      </c>
      <c r="L396" s="94">
        <f t="shared" si="53"/>
        <v>341.37468985200286</v>
      </c>
      <c r="M396" s="61">
        <f t="shared" si="54"/>
        <v>0.10960130117942067</v>
      </c>
      <c r="N396" s="61">
        <f t="shared" si="55"/>
        <v>0.40122713818077593</v>
      </c>
    </row>
    <row r="397" spans="1:14" ht="15.95" customHeight="1" x14ac:dyDescent="0.2">
      <c r="A397" s="11"/>
      <c r="B397" s="52" t="s">
        <v>101</v>
      </c>
      <c r="C397" s="48">
        <v>34095.550000000003</v>
      </c>
      <c r="D397" s="48">
        <v>17942828.34</v>
      </c>
      <c r="E397" s="82">
        <v>22</v>
      </c>
      <c r="F397" s="63">
        <f t="shared" si="50"/>
        <v>17976923.890000001</v>
      </c>
      <c r="G397" s="48">
        <v>418567.31</v>
      </c>
      <c r="H397" s="48">
        <v>18594057.719999999</v>
      </c>
      <c r="I397" s="82">
        <v>24</v>
      </c>
      <c r="J397" s="63">
        <f t="shared" si="51"/>
        <v>19012625.029999997</v>
      </c>
      <c r="K397" s="48">
        <f t="shared" si="52"/>
        <v>1035701.1399999969</v>
      </c>
      <c r="L397" s="94">
        <f t="shared" si="53"/>
        <v>5.7612812199540153</v>
      </c>
      <c r="M397" s="61">
        <f t="shared" si="54"/>
        <v>0.42961201516160302</v>
      </c>
      <c r="N397" s="61">
        <f t="shared" si="55"/>
        <v>0.37685153357555851</v>
      </c>
    </row>
    <row r="398" spans="1:14" ht="15.95" customHeight="1" x14ac:dyDescent="0.2">
      <c r="A398" s="11"/>
      <c r="B398" s="52" t="s">
        <v>166</v>
      </c>
      <c r="C398" s="48">
        <v>4837394.1500000004</v>
      </c>
      <c r="D398" s="48">
        <v>0</v>
      </c>
      <c r="E398" s="82">
        <v>28</v>
      </c>
      <c r="F398" s="63">
        <f t="shared" si="50"/>
        <v>4837394.1500000004</v>
      </c>
      <c r="G398" s="48">
        <v>11959310.249999998</v>
      </c>
      <c r="H398" s="48">
        <v>66780</v>
      </c>
      <c r="I398" s="82">
        <v>25</v>
      </c>
      <c r="J398" s="63">
        <f t="shared" si="51"/>
        <v>12026090.249999998</v>
      </c>
      <c r="K398" s="48">
        <f t="shared" si="52"/>
        <v>7188696.0999999978</v>
      </c>
      <c r="L398" s="94">
        <f t="shared" si="53"/>
        <v>148.60678863639831</v>
      </c>
      <c r="M398" s="61">
        <f t="shared" si="54"/>
        <v>0.11560390763341268</v>
      </c>
      <c r="N398" s="61">
        <f t="shared" si="55"/>
        <v>0.23837058514957582</v>
      </c>
    </row>
    <row r="399" spans="1:14" ht="15.95" customHeight="1" x14ac:dyDescent="0.2">
      <c r="A399" s="11"/>
      <c r="B399" s="52" t="s">
        <v>119</v>
      </c>
      <c r="C399" s="48">
        <v>8769683.9700000007</v>
      </c>
      <c r="D399" s="48">
        <v>0</v>
      </c>
      <c r="E399" s="82">
        <v>25</v>
      </c>
      <c r="F399" s="63">
        <f t="shared" si="50"/>
        <v>8769683.9700000007</v>
      </c>
      <c r="G399" s="48">
        <v>10809542.139999999</v>
      </c>
      <c r="H399" s="48">
        <v>0</v>
      </c>
      <c r="I399" s="82">
        <v>26</v>
      </c>
      <c r="J399" s="63">
        <f t="shared" si="51"/>
        <v>10809542.139999999</v>
      </c>
      <c r="K399" s="48">
        <f t="shared" si="52"/>
        <v>2039858.1699999981</v>
      </c>
      <c r="L399" s="94">
        <f t="shared" si="53"/>
        <v>23.260338422434597</v>
      </c>
      <c r="M399" s="61">
        <f t="shared" si="54"/>
        <v>0.20957765776479054</v>
      </c>
      <c r="N399" s="61">
        <f t="shared" si="55"/>
        <v>0.21425723834982846</v>
      </c>
    </row>
    <row r="400" spans="1:14" ht="15.95" customHeight="1" x14ac:dyDescent="0.2">
      <c r="A400" s="11"/>
      <c r="B400" s="52" t="s">
        <v>99</v>
      </c>
      <c r="C400" s="48">
        <v>11503943.200000001</v>
      </c>
      <c r="D400" s="48">
        <v>0</v>
      </c>
      <c r="E400" s="82">
        <v>24</v>
      </c>
      <c r="F400" s="63">
        <f t="shared" si="50"/>
        <v>11503943.200000001</v>
      </c>
      <c r="G400" s="48">
        <v>9957625.3300000001</v>
      </c>
      <c r="H400" s="48">
        <v>0</v>
      </c>
      <c r="I400" s="82">
        <v>27</v>
      </c>
      <c r="J400" s="63">
        <f t="shared" si="51"/>
        <v>9957625.3300000001</v>
      </c>
      <c r="K400" s="48">
        <f t="shared" si="52"/>
        <v>-1546317.870000001</v>
      </c>
      <c r="L400" s="94">
        <f t="shared" si="53"/>
        <v>-13.441633387063323</v>
      </c>
      <c r="M400" s="61">
        <f t="shared" si="54"/>
        <v>0.27492090697484839</v>
      </c>
      <c r="N400" s="61">
        <f t="shared" si="55"/>
        <v>0.19737129252063768</v>
      </c>
    </row>
    <row r="401" spans="1:14" ht="15.95" customHeight="1" x14ac:dyDescent="0.2">
      <c r="A401" s="11"/>
      <c r="B401" s="52" t="s">
        <v>82</v>
      </c>
      <c r="C401" s="48">
        <v>4937212.1399999997</v>
      </c>
      <c r="D401" s="48">
        <v>0</v>
      </c>
      <c r="E401" s="82">
        <v>27</v>
      </c>
      <c r="F401" s="63">
        <f t="shared" si="50"/>
        <v>4937212.1399999997</v>
      </c>
      <c r="G401" s="48">
        <v>5174663.4800000004</v>
      </c>
      <c r="H401" s="48">
        <v>0</v>
      </c>
      <c r="I401" s="82">
        <v>28</v>
      </c>
      <c r="J401" s="63">
        <f t="shared" si="51"/>
        <v>5174663.4800000004</v>
      </c>
      <c r="K401" s="48">
        <f t="shared" si="52"/>
        <v>237451.34000000078</v>
      </c>
      <c r="L401" s="94">
        <f t="shared" si="53"/>
        <v>4.8094214562147775</v>
      </c>
      <c r="M401" s="61">
        <f t="shared" si="54"/>
        <v>0.11798935511573387</v>
      </c>
      <c r="N401" s="61">
        <f t="shared" si="55"/>
        <v>0.10256762888335555</v>
      </c>
    </row>
    <row r="402" spans="1:14" ht="15.95" customHeight="1" x14ac:dyDescent="0.2">
      <c r="A402" s="11"/>
      <c r="B402" s="52" t="s">
        <v>164</v>
      </c>
      <c r="C402" s="48">
        <v>48309.149999999994</v>
      </c>
      <c r="D402" s="48">
        <v>0</v>
      </c>
      <c r="E402" s="82">
        <v>31</v>
      </c>
      <c r="F402" s="63">
        <f t="shared" si="50"/>
        <v>48309.149999999994</v>
      </c>
      <c r="G402" s="48">
        <v>1965172</v>
      </c>
      <c r="H402" s="48">
        <v>0</v>
      </c>
      <c r="I402" s="82">
        <v>29</v>
      </c>
      <c r="J402" s="63">
        <f t="shared" si="51"/>
        <v>1965172</v>
      </c>
      <c r="K402" s="48">
        <f t="shared" si="52"/>
        <v>1916862.85</v>
      </c>
      <c r="L402" s="94">
        <f t="shared" si="53"/>
        <v>3967.9084604055347</v>
      </c>
      <c r="M402" s="61">
        <f t="shared" si="54"/>
        <v>1.1544906909123119E-3</v>
      </c>
      <c r="N402" s="61">
        <f t="shared" si="55"/>
        <v>3.8951911204854153E-2</v>
      </c>
    </row>
    <row r="403" spans="1:14" ht="15.95" customHeight="1" x14ac:dyDescent="0.2">
      <c r="A403" s="11"/>
      <c r="B403" s="52" t="s">
        <v>84</v>
      </c>
      <c r="C403" s="48">
        <v>14284996.18</v>
      </c>
      <c r="D403" s="48">
        <v>703208</v>
      </c>
      <c r="E403" s="82">
        <v>23</v>
      </c>
      <c r="F403" s="63">
        <f t="shared" si="50"/>
        <v>14988204.18</v>
      </c>
      <c r="G403" s="48">
        <v>0</v>
      </c>
      <c r="H403" s="48">
        <v>0</v>
      </c>
      <c r="I403" s="82">
        <v>30</v>
      </c>
      <c r="J403" s="63">
        <f t="shared" si="51"/>
        <v>0</v>
      </c>
      <c r="K403" s="48">
        <f t="shared" si="52"/>
        <v>-14988204.18</v>
      </c>
      <c r="L403" s="94">
        <f t="shared" si="53"/>
        <v>-100</v>
      </c>
      <c r="M403" s="61">
        <f t="shared" si="54"/>
        <v>0.35818767664723983</v>
      </c>
      <c r="N403" s="61">
        <f t="shared" si="55"/>
        <v>0</v>
      </c>
    </row>
    <row r="404" spans="1:14" ht="15.95" customHeight="1" x14ac:dyDescent="0.2">
      <c r="A404" s="11"/>
      <c r="B404" s="52" t="s">
        <v>89</v>
      </c>
      <c r="C404" s="48">
        <v>2186060.1399999997</v>
      </c>
      <c r="D404" s="48">
        <v>23348</v>
      </c>
      <c r="E404" s="82">
        <v>30</v>
      </c>
      <c r="F404" s="63">
        <f t="shared" si="50"/>
        <v>2209408.1399999997</v>
      </c>
      <c r="G404" s="48">
        <v>0</v>
      </c>
      <c r="H404" s="48">
        <v>0</v>
      </c>
      <c r="I404" s="82">
        <v>31</v>
      </c>
      <c r="J404" s="63">
        <f t="shared" si="51"/>
        <v>0</v>
      </c>
      <c r="K404" s="48">
        <f t="shared" si="52"/>
        <v>-2209408.1399999997</v>
      </c>
      <c r="L404" s="94">
        <f t="shared" si="53"/>
        <v>-100</v>
      </c>
      <c r="M404" s="61">
        <f t="shared" si="54"/>
        <v>5.2800372808378668E-2</v>
      </c>
      <c r="N404" s="61">
        <f t="shared" si="55"/>
        <v>0</v>
      </c>
    </row>
    <row r="405" spans="1:14" ht="15.95" customHeight="1" x14ac:dyDescent="0.2">
      <c r="A405" s="11"/>
      <c r="B405" s="52" t="s">
        <v>85</v>
      </c>
      <c r="C405" s="48">
        <v>0</v>
      </c>
      <c r="D405" s="48">
        <v>0</v>
      </c>
      <c r="E405" s="82">
        <v>32</v>
      </c>
      <c r="F405" s="63">
        <f t="shared" si="50"/>
        <v>0</v>
      </c>
      <c r="G405" s="48">
        <v>0</v>
      </c>
      <c r="H405" s="48">
        <v>0</v>
      </c>
      <c r="I405" s="82">
        <v>32</v>
      </c>
      <c r="J405" s="63">
        <f t="shared" si="51"/>
        <v>0</v>
      </c>
      <c r="K405" s="48">
        <f t="shared" si="52"/>
        <v>0</v>
      </c>
      <c r="L405" s="94" t="e">
        <f t="shared" si="53"/>
        <v>#DIV/0!</v>
      </c>
      <c r="M405" s="61">
        <f t="shared" si="54"/>
        <v>0</v>
      </c>
      <c r="N405" s="61">
        <f t="shared" si="55"/>
        <v>0</v>
      </c>
    </row>
    <row r="406" spans="1:14" ht="15.95" customHeight="1" x14ac:dyDescent="0.2">
      <c r="A406" s="11"/>
      <c r="B406" s="52" t="s">
        <v>107</v>
      </c>
      <c r="C406" s="48">
        <v>0</v>
      </c>
      <c r="D406" s="48">
        <v>0</v>
      </c>
      <c r="E406" s="82">
        <v>33</v>
      </c>
      <c r="F406" s="63">
        <f t="shared" si="50"/>
        <v>0</v>
      </c>
      <c r="G406" s="48">
        <v>0</v>
      </c>
      <c r="H406" s="48">
        <v>0</v>
      </c>
      <c r="I406" s="82">
        <v>33</v>
      </c>
      <c r="J406" s="63">
        <f t="shared" si="51"/>
        <v>0</v>
      </c>
      <c r="K406" s="48">
        <f t="shared" si="52"/>
        <v>0</v>
      </c>
      <c r="L406" s="94" t="e">
        <f t="shared" si="53"/>
        <v>#DIV/0!</v>
      </c>
      <c r="M406" s="61">
        <f t="shared" si="54"/>
        <v>0</v>
      </c>
      <c r="N406" s="61">
        <f t="shared" si="55"/>
        <v>0</v>
      </c>
    </row>
    <row r="407" spans="1:14" ht="15.95" customHeight="1" x14ac:dyDescent="0.2">
      <c r="A407" s="11"/>
      <c r="B407" s="52" t="s">
        <v>105</v>
      </c>
      <c r="C407" s="48">
        <v>0</v>
      </c>
      <c r="D407" s="48">
        <v>0</v>
      </c>
      <c r="E407" s="82">
        <v>34</v>
      </c>
      <c r="F407" s="63">
        <f t="shared" si="50"/>
        <v>0</v>
      </c>
      <c r="G407" s="48">
        <v>0</v>
      </c>
      <c r="H407" s="48">
        <v>0</v>
      </c>
      <c r="I407" s="82">
        <v>34</v>
      </c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customHeight="1" x14ac:dyDescent="0.2">
      <c r="A408" s="11"/>
      <c r="B408" s="52" t="s">
        <v>103</v>
      </c>
      <c r="C408" s="48">
        <v>0</v>
      </c>
      <c r="D408" s="48">
        <v>0</v>
      </c>
      <c r="E408" s="82">
        <v>35</v>
      </c>
      <c r="F408" s="63">
        <f t="shared" si="50"/>
        <v>0</v>
      </c>
      <c r="G408" s="48">
        <v>0</v>
      </c>
      <c r="H408" s="48">
        <v>0</v>
      </c>
      <c r="I408" s="82">
        <v>35</v>
      </c>
      <c r="J408" s="63">
        <f t="shared" si="51"/>
        <v>0</v>
      </c>
      <c r="K408" s="48">
        <f t="shared" si="52"/>
        <v>0</v>
      </c>
      <c r="L408" s="94" t="e">
        <f t="shared" si="53"/>
        <v>#DIV/0!</v>
      </c>
      <c r="M408" s="61">
        <f t="shared" si="54"/>
        <v>0</v>
      </c>
      <c r="N408" s="61">
        <f t="shared" si="55"/>
        <v>0</v>
      </c>
    </row>
    <row r="409" spans="1:14" ht="15.95" customHeight="1" x14ac:dyDescent="0.2">
      <c r="A409" s="11"/>
      <c r="B409" s="52" t="s">
        <v>121</v>
      </c>
      <c r="C409" s="48">
        <v>0</v>
      </c>
      <c r="D409" s="48">
        <v>0</v>
      </c>
      <c r="E409" s="82">
        <v>36</v>
      </c>
      <c r="F409" s="63">
        <f t="shared" si="50"/>
        <v>0</v>
      </c>
      <c r="G409" s="48">
        <v>0</v>
      </c>
      <c r="H409" s="48">
        <v>0</v>
      </c>
      <c r="I409" s="82">
        <v>36</v>
      </c>
      <c r="J409" s="63">
        <f t="shared" si="51"/>
        <v>0</v>
      </c>
      <c r="K409" s="48">
        <f t="shared" si="52"/>
        <v>0</v>
      </c>
      <c r="L409" s="94" t="e">
        <f t="shared" si="53"/>
        <v>#DIV/0!</v>
      </c>
      <c r="M409" s="61">
        <f t="shared" si="54"/>
        <v>0</v>
      </c>
      <c r="N409" s="61">
        <f t="shared" si="55"/>
        <v>0</v>
      </c>
    </row>
    <row r="410" spans="1:14" ht="15.95" customHeight="1" x14ac:dyDescent="0.2">
      <c r="A410" s="11"/>
      <c r="B410" s="52" t="s">
        <v>88</v>
      </c>
      <c r="C410" s="48">
        <v>0</v>
      </c>
      <c r="D410" s="48">
        <v>0</v>
      </c>
      <c r="E410" s="82">
        <v>37</v>
      </c>
      <c r="F410" s="63">
        <f t="shared" si="50"/>
        <v>0</v>
      </c>
      <c r="G410" s="48">
        <v>0</v>
      </c>
      <c r="H410" s="48">
        <v>0</v>
      </c>
      <c r="I410" s="82">
        <v>37</v>
      </c>
      <c r="J410" s="63">
        <f t="shared" si="51"/>
        <v>0</v>
      </c>
      <c r="K410" s="48">
        <f t="shared" si="52"/>
        <v>0</v>
      </c>
      <c r="L410" s="94" t="e">
        <f t="shared" si="53"/>
        <v>#DIV/0!</v>
      </c>
      <c r="M410" s="61">
        <f t="shared" si="54"/>
        <v>0</v>
      </c>
      <c r="N410" s="61">
        <f t="shared" si="55"/>
        <v>0</v>
      </c>
    </row>
    <row r="411" spans="1:14" ht="15.95" customHeight="1" x14ac:dyDescent="0.2">
      <c r="A411" s="11"/>
      <c r="B411" s="52" t="s">
        <v>106</v>
      </c>
      <c r="C411" s="48">
        <v>0</v>
      </c>
      <c r="D411" s="48">
        <v>0</v>
      </c>
      <c r="E411" s="82">
        <v>38</v>
      </c>
      <c r="F411" s="63">
        <f t="shared" si="50"/>
        <v>0</v>
      </c>
      <c r="G411" s="48">
        <v>0</v>
      </c>
      <c r="H411" s="48">
        <v>0</v>
      </c>
      <c r="I411" s="82">
        <v>38</v>
      </c>
      <c r="J411" s="63">
        <f t="shared" si="51"/>
        <v>0</v>
      </c>
      <c r="K411" s="48">
        <f>J411-F411</f>
        <v>0</v>
      </c>
      <c r="L411" s="94" t="e">
        <f>K411/F411*100</f>
        <v>#DIV/0!</v>
      </c>
      <c r="M411" s="61">
        <f>(F411/$F$412*100)</f>
        <v>0</v>
      </c>
      <c r="N411" s="61">
        <f>(J411/$J$412*100)</f>
        <v>0</v>
      </c>
    </row>
    <row r="412" spans="1:14" ht="20.25" customHeight="1" x14ac:dyDescent="0.2">
      <c r="A412" s="8"/>
      <c r="B412" s="55" t="s">
        <v>21</v>
      </c>
      <c r="C412" s="66">
        <f>SUM(C374:C411)</f>
        <v>2693017254.1699991</v>
      </c>
      <c r="D412" s="66">
        <f>SUM(D374:D411)</f>
        <v>1491438314.01</v>
      </c>
      <c r="E412" s="66"/>
      <c r="F412" s="66">
        <f>SUM(F374:F411)</f>
        <v>4184455568.1799998</v>
      </c>
      <c r="G412" s="66">
        <f>SUM(G374:G411)</f>
        <v>3185190741.4999995</v>
      </c>
      <c r="H412" s="66">
        <f>SUM(H374:H411)</f>
        <v>1859932692.02</v>
      </c>
      <c r="I412" s="66"/>
      <c r="J412" s="66">
        <f>SUM(J374:J411)</f>
        <v>5045123433.5200014</v>
      </c>
      <c r="K412" s="66">
        <f>J412-F412</f>
        <v>860667865.34000158</v>
      </c>
      <c r="L412" s="95">
        <f>K412/F412*100</f>
        <v>20.568216135088349</v>
      </c>
      <c r="M412" s="67">
        <f>SUM(M374:M411)</f>
        <v>100.00000000000001</v>
      </c>
      <c r="N412" s="67">
        <f>SUM(N374:N411)</f>
        <v>99.999999999999972</v>
      </c>
    </row>
    <row r="413" spans="1:14" x14ac:dyDescent="0.2">
      <c r="B413" s="81" t="s">
        <v>98</v>
      </c>
    </row>
    <row r="414" spans="1:14" x14ac:dyDescent="0.2">
      <c r="B414" s="81"/>
    </row>
    <row r="415" spans="1:14" x14ac:dyDescent="0.2">
      <c r="B415" s="81"/>
    </row>
    <row r="416" spans="1:14" x14ac:dyDescent="0.2">
      <c r="B416" s="81"/>
    </row>
    <row r="419" spans="1:14" ht="20.25" hidden="1" x14ac:dyDescent="0.3">
      <c r="A419" s="183" t="s">
        <v>42</v>
      </c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</row>
    <row r="420" spans="1:14" hidden="1" x14ac:dyDescent="0.2">
      <c r="A420" s="184" t="s">
        <v>59</v>
      </c>
      <c r="B420" s="184"/>
      <c r="C420" s="184"/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</row>
    <row r="421" spans="1:14" hidden="1" x14ac:dyDescent="0.2">
      <c r="A421" s="186" t="s">
        <v>141</v>
      </c>
      <c r="B421" s="186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</row>
    <row r="422" spans="1:14" hidden="1" x14ac:dyDescent="0.2">
      <c r="A422" s="184" t="s">
        <v>114</v>
      </c>
      <c r="B422" s="184"/>
      <c r="C422" s="184"/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87" t="s">
        <v>33</v>
      </c>
      <c r="C424" s="187" t="s">
        <v>147</v>
      </c>
      <c r="D424" s="187"/>
      <c r="E424" s="187" t="s">
        <v>52</v>
      </c>
      <c r="F424" s="187"/>
      <c r="G424" s="187" t="s">
        <v>147</v>
      </c>
      <c r="H424" s="187"/>
      <c r="I424" s="187"/>
      <c r="J424" s="187"/>
      <c r="K424" s="187" t="s">
        <v>29</v>
      </c>
      <c r="L424" s="187"/>
      <c r="M424" s="187" t="s">
        <v>62</v>
      </c>
      <c r="N424" s="187"/>
    </row>
    <row r="425" spans="1:14" ht="31.5" hidden="1" customHeight="1" x14ac:dyDescent="0.2">
      <c r="A425" s="96"/>
      <c r="B425" s="187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Exon.'!B478</f>
        <v>0</v>
      </c>
      <c r="H426" s="48">
        <f>'PNC, Exon. &amp; no Exon.'!C478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163</v>
      </c>
      <c r="C427" s="48"/>
      <c r="D427" s="48"/>
      <c r="E427" s="82"/>
      <c r="F427" s="63">
        <f t="shared" si="56"/>
        <v>0</v>
      </c>
      <c r="G427" s="48">
        <f>'PNC, Exon. &amp; no Exon.'!B479</f>
        <v>0</v>
      </c>
      <c r="H427" s="48">
        <f>'PNC, Exon. &amp; no Exon.'!C479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4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5" hidden="1" customHeight="1" x14ac:dyDescent="0.2">
      <c r="A428" s="98"/>
      <c r="B428" s="52" t="s">
        <v>100</v>
      </c>
      <c r="C428" s="48"/>
      <c r="D428" s="48"/>
      <c r="E428" s="82"/>
      <c r="F428" s="63">
        <f t="shared" si="56"/>
        <v>0</v>
      </c>
      <c r="G428" s="48">
        <f>'PNC, Exon. &amp; no Exon.'!B480</f>
        <v>0</v>
      </c>
      <c r="H428" s="48">
        <f>'PNC, Exon. &amp; no Exon.'!C480</f>
        <v>0</v>
      </c>
      <c r="I428" s="82"/>
      <c r="J428" s="63">
        <f t="shared" si="57"/>
        <v>0</v>
      </c>
      <c r="K428" s="48">
        <f t="shared" si="58"/>
        <v>0</v>
      </c>
      <c r="L428" s="94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5" hidden="1" customHeight="1" x14ac:dyDescent="0.2">
      <c r="A429" s="98"/>
      <c r="B429" s="52" t="s">
        <v>97</v>
      </c>
      <c r="C429" s="48"/>
      <c r="D429" s="48"/>
      <c r="E429" s="82"/>
      <c r="F429" s="63">
        <f t="shared" si="56"/>
        <v>0</v>
      </c>
      <c r="G429" s="48">
        <f>'PNC, Exon. &amp; no Exon.'!B481</f>
        <v>0</v>
      </c>
      <c r="H429" s="48">
        <f>'PNC, Exon. &amp; no Exon.'!C481</f>
        <v>0</v>
      </c>
      <c r="I429" s="82"/>
      <c r="J429" s="63">
        <f t="shared" si="57"/>
        <v>0</v>
      </c>
      <c r="K429" s="48">
        <f t="shared" si="58"/>
        <v>0</v>
      </c>
      <c r="L429" s="94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5" hidden="1" customHeight="1" x14ac:dyDescent="0.2">
      <c r="A430" s="98"/>
      <c r="B430" s="52" t="s">
        <v>92</v>
      </c>
      <c r="C430" s="48"/>
      <c r="D430" s="48"/>
      <c r="E430" s="82"/>
      <c r="F430" s="63">
        <f t="shared" si="56"/>
        <v>0</v>
      </c>
      <c r="G430" s="48">
        <f>'PNC, Exon. &amp; no Exon.'!B482</f>
        <v>0</v>
      </c>
      <c r="H430" s="48">
        <f>'PNC, Exon. &amp; no Exon.'!C482</f>
        <v>0</v>
      </c>
      <c r="I430" s="82"/>
      <c r="J430" s="63">
        <f t="shared" si="57"/>
        <v>0</v>
      </c>
      <c r="K430" s="48">
        <f t="shared" si="58"/>
        <v>0</v>
      </c>
      <c r="L430" s="94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5" hidden="1" customHeight="1" x14ac:dyDescent="0.2">
      <c r="A431" s="98"/>
      <c r="B431" s="52" t="s">
        <v>89</v>
      </c>
      <c r="C431" s="48"/>
      <c r="D431" s="48"/>
      <c r="E431" s="82"/>
      <c r="F431" s="63">
        <f t="shared" si="56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7"/>
        <v>0</v>
      </c>
      <c r="K431" s="48">
        <f t="shared" si="58"/>
        <v>0</v>
      </c>
      <c r="L431" s="94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5" hidden="1" customHeight="1" x14ac:dyDescent="0.2">
      <c r="A432" s="11"/>
      <c r="B432" s="52" t="s">
        <v>94</v>
      </c>
      <c r="C432" s="48"/>
      <c r="D432" s="48"/>
      <c r="E432" s="82"/>
      <c r="F432" s="63">
        <f t="shared" si="56"/>
        <v>0</v>
      </c>
      <c r="G432" s="48">
        <f>'PNC, Exon. &amp; no Exon.'!B484</f>
        <v>0</v>
      </c>
      <c r="H432" s="48">
        <f>'PNC, Exon. &amp; no Exon.'!C484</f>
        <v>0</v>
      </c>
      <c r="I432" s="82"/>
      <c r="J432" s="63">
        <f t="shared" si="57"/>
        <v>0</v>
      </c>
      <c r="K432" s="48">
        <f t="shared" si="58"/>
        <v>0</v>
      </c>
      <c r="L432" s="94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5" hidden="1" customHeight="1" x14ac:dyDescent="0.2">
      <c r="A433" s="98"/>
      <c r="B433" s="52" t="s">
        <v>90</v>
      </c>
      <c r="C433" s="48"/>
      <c r="D433" s="48"/>
      <c r="E433" s="82"/>
      <c r="F433" s="63">
        <f t="shared" si="56"/>
        <v>0</v>
      </c>
      <c r="G433" s="48">
        <f>'PNC, Exon. &amp; no Exon.'!B485</f>
        <v>0</v>
      </c>
      <c r="H433" s="48">
        <f>'PNC, Exon. &amp; no Exon.'!C485</f>
        <v>0</v>
      </c>
      <c r="I433" s="82"/>
      <c r="J433" s="63">
        <f t="shared" si="57"/>
        <v>0</v>
      </c>
      <c r="K433" s="48">
        <f t="shared" si="58"/>
        <v>0</v>
      </c>
      <c r="L433" s="94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Exon.'!B486</f>
        <v>0</v>
      </c>
      <c r="H434" s="48">
        <f>'PNC, Exon. &amp; no Exon.'!C486</f>
        <v>0</v>
      </c>
      <c r="I434" s="82"/>
      <c r="J434" s="63">
        <f t="shared" si="57"/>
        <v>0</v>
      </c>
      <c r="K434" s="48">
        <f t="shared" si="58"/>
        <v>0</v>
      </c>
      <c r="L434" s="94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5" hidden="1" customHeight="1" x14ac:dyDescent="0.2">
      <c r="A435" s="98"/>
      <c r="B435" s="52" t="s">
        <v>96</v>
      </c>
      <c r="C435" s="48"/>
      <c r="D435" s="48"/>
      <c r="E435" s="84"/>
      <c r="F435" s="63">
        <f t="shared" si="56"/>
        <v>0</v>
      </c>
      <c r="G435" s="48">
        <f>'PNC, Exon. &amp; no Exon.'!B487</f>
        <v>0</v>
      </c>
      <c r="H435" s="48">
        <f>'PNC, Exon. &amp; no Exon.'!C487</f>
        <v>0</v>
      </c>
      <c r="I435" s="82"/>
      <c r="J435" s="63">
        <f t="shared" si="57"/>
        <v>0</v>
      </c>
      <c r="K435" s="48">
        <f t="shared" si="58"/>
        <v>0</v>
      </c>
      <c r="L435" s="94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5" hidden="1" customHeight="1" x14ac:dyDescent="0.2">
      <c r="A436" s="98"/>
      <c r="B436" s="52" t="s">
        <v>99</v>
      </c>
      <c r="C436" s="48"/>
      <c r="D436" s="48"/>
      <c r="E436" s="84"/>
      <c r="F436" s="63">
        <f t="shared" si="56"/>
        <v>0</v>
      </c>
      <c r="G436" s="48">
        <f>'PNC, Exon. &amp; no Exon.'!B488</f>
        <v>0</v>
      </c>
      <c r="H436" s="48">
        <f>'PNC, Exon. &amp; no Exon.'!C488</f>
        <v>0</v>
      </c>
      <c r="I436" s="82"/>
      <c r="J436" s="63">
        <f t="shared" si="57"/>
        <v>0</v>
      </c>
      <c r="K436" s="48">
        <f t="shared" si="58"/>
        <v>0</v>
      </c>
      <c r="L436" s="94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6"/>
        <v>0</v>
      </c>
      <c r="G437" s="48">
        <f>'PNC, Exon. &amp; no Exon.'!B489</f>
        <v>0</v>
      </c>
      <c r="H437" s="48">
        <f>'PNC, Exon. &amp; no Exon.'!C489</f>
        <v>0</v>
      </c>
      <c r="I437" s="82"/>
      <c r="J437" s="63">
        <f t="shared" si="57"/>
        <v>0</v>
      </c>
      <c r="K437" s="48">
        <f t="shared" si="58"/>
        <v>0</v>
      </c>
      <c r="L437" s="94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6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7"/>
        <v>0</v>
      </c>
      <c r="K438" s="48">
        <f t="shared" si="58"/>
        <v>0</v>
      </c>
      <c r="L438" s="94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Exon.'!B491</f>
        <v>0</v>
      </c>
      <c r="H439" s="48">
        <f>'PNC, Exon. &amp; no Exon.'!C491</f>
        <v>0</v>
      </c>
      <c r="I439" s="82"/>
      <c r="J439" s="63">
        <f t="shared" si="57"/>
        <v>0</v>
      </c>
      <c r="K439" s="48">
        <f t="shared" si="58"/>
        <v>0</v>
      </c>
      <c r="L439" s="94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6"/>
        <v>0</v>
      </c>
      <c r="G440" s="48">
        <f>'PNC, Exon. &amp; no Exon.'!B492</f>
        <v>0</v>
      </c>
      <c r="H440" s="48">
        <f>'PNC, Exon. &amp; no Exon.'!C492</f>
        <v>0</v>
      </c>
      <c r="I440" s="82"/>
      <c r="J440" s="63">
        <f t="shared" si="57"/>
        <v>0</v>
      </c>
      <c r="K440" s="48">
        <f t="shared" si="58"/>
        <v>0</v>
      </c>
      <c r="L440" s="94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5" hidden="1" customHeight="1" x14ac:dyDescent="0.2">
      <c r="A441" s="11"/>
      <c r="B441" s="52" t="s">
        <v>108</v>
      </c>
      <c r="C441" s="48"/>
      <c r="D441" s="48"/>
      <c r="E441" s="82"/>
      <c r="F441" s="63">
        <f t="shared" si="56"/>
        <v>0</v>
      </c>
      <c r="G441" s="48">
        <f>'PNC, Exon. &amp; no Exon.'!B493</f>
        <v>0</v>
      </c>
      <c r="H441" s="48">
        <f>'PNC, Exon. &amp; no Exon.'!C493</f>
        <v>0</v>
      </c>
      <c r="I441" s="82"/>
      <c r="J441" s="63">
        <f t="shared" si="57"/>
        <v>0</v>
      </c>
      <c r="K441" s="48">
        <f t="shared" si="58"/>
        <v>0</v>
      </c>
      <c r="L441" s="94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Exon.'!B494</f>
        <v>0</v>
      </c>
      <c r="H442" s="48">
        <f>'PNC, Exon. &amp; no Exon.'!C494</f>
        <v>0</v>
      </c>
      <c r="I442" s="82"/>
      <c r="J442" s="63">
        <f t="shared" si="57"/>
        <v>0</v>
      </c>
      <c r="K442" s="48">
        <f t="shared" si="58"/>
        <v>0</v>
      </c>
      <c r="L442" s="94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7"/>
        <v>0</v>
      </c>
      <c r="K443" s="48">
        <f t="shared" si="58"/>
        <v>0</v>
      </c>
      <c r="L443" s="94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5" hidden="1" customHeight="1" x14ac:dyDescent="0.2">
      <c r="A444" s="11"/>
      <c r="B444" s="52" t="s">
        <v>101</v>
      </c>
      <c r="C444" s="48"/>
      <c r="D444" s="48"/>
      <c r="E444" s="82"/>
      <c r="F444" s="63">
        <f t="shared" si="56"/>
        <v>0</v>
      </c>
      <c r="G444" s="48">
        <f>'PNC, Exon. &amp; no Exon.'!B496</f>
        <v>0</v>
      </c>
      <c r="H444" s="48">
        <f>'PNC, Exon. &amp; no Exon.'!C496</f>
        <v>0</v>
      </c>
      <c r="I444" s="82"/>
      <c r="J444" s="63">
        <f t="shared" si="57"/>
        <v>0</v>
      </c>
      <c r="K444" s="48">
        <f t="shared" si="58"/>
        <v>0</v>
      </c>
      <c r="L444" s="94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5" hidden="1" customHeight="1" x14ac:dyDescent="0.2">
      <c r="A445" s="11"/>
      <c r="B445" s="52" t="s">
        <v>93</v>
      </c>
      <c r="C445" s="48"/>
      <c r="D445" s="48"/>
      <c r="E445" s="82"/>
      <c r="F445" s="63">
        <f t="shared" si="56"/>
        <v>0</v>
      </c>
      <c r="G445" s="48">
        <f>'PNC, Exon. &amp; no Exon.'!B497</f>
        <v>0</v>
      </c>
      <c r="H445" s="48">
        <f>'PNC, Exon. &amp; no Exon.'!C497</f>
        <v>0</v>
      </c>
      <c r="I445" s="82"/>
      <c r="J445" s="63">
        <f t="shared" si="57"/>
        <v>0</v>
      </c>
      <c r="K445" s="48">
        <f t="shared" si="58"/>
        <v>0</v>
      </c>
      <c r="L445" s="94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5" hidden="1" customHeight="1" x14ac:dyDescent="0.2">
      <c r="A446" s="11"/>
      <c r="B446" s="52" t="s">
        <v>102</v>
      </c>
      <c r="C446" s="48"/>
      <c r="D446" s="48"/>
      <c r="E446" s="82"/>
      <c r="F446" s="63">
        <f t="shared" si="56"/>
        <v>0</v>
      </c>
      <c r="G446" s="48">
        <f>'PNC, Exon. &amp; no Exon.'!B498</f>
        <v>0</v>
      </c>
      <c r="H446" s="48">
        <f>'PNC, Exon. &amp; no Exon.'!C498</f>
        <v>0</v>
      </c>
      <c r="I446" s="82"/>
      <c r="J446" s="63">
        <f t="shared" si="57"/>
        <v>0</v>
      </c>
      <c r="K446" s="48">
        <f t="shared" si="58"/>
        <v>0</v>
      </c>
      <c r="L446" s="94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5" hidden="1" customHeight="1" x14ac:dyDescent="0.2">
      <c r="A447" s="11"/>
      <c r="B447" s="51" t="s">
        <v>116</v>
      </c>
      <c r="C447" s="48"/>
      <c r="D447" s="48"/>
      <c r="E447" s="84"/>
      <c r="F447" s="63">
        <f t="shared" si="56"/>
        <v>0</v>
      </c>
      <c r="G447" s="48">
        <f>'PNC, Exon. &amp; no Exon.'!B499</f>
        <v>0</v>
      </c>
      <c r="H447" s="48">
        <f>'PNC, Exon. &amp; no Exon.'!C499</f>
        <v>0</v>
      </c>
      <c r="I447" s="82"/>
      <c r="J447" s="63">
        <f t="shared" si="57"/>
        <v>0</v>
      </c>
      <c r="K447" s="48">
        <f t="shared" si="58"/>
        <v>0</v>
      </c>
      <c r="L447" s="94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5" hidden="1" customHeight="1" x14ac:dyDescent="0.2">
      <c r="A448" s="11"/>
      <c r="B448" s="52" t="s">
        <v>107</v>
      </c>
      <c r="C448" s="48"/>
      <c r="D448" s="48"/>
      <c r="E448" s="84"/>
      <c r="F448" s="63">
        <f t="shared" si="56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7"/>
        <v>0</v>
      </c>
      <c r="K448" s="48">
        <f t="shared" si="58"/>
        <v>0</v>
      </c>
      <c r="L448" s="94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6"/>
        <v>0</v>
      </c>
      <c r="G449" s="48">
        <f>'PNC, Exon. &amp; no Exon.'!B501</f>
        <v>0</v>
      </c>
      <c r="H449" s="48">
        <f>'PNC, Exon. &amp; no Exon.'!C501</f>
        <v>0</v>
      </c>
      <c r="I449" s="82"/>
      <c r="J449" s="63">
        <f t="shared" si="57"/>
        <v>0</v>
      </c>
      <c r="K449" s="48">
        <f t="shared" si="58"/>
        <v>0</v>
      </c>
      <c r="L449" s="94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5" hidden="1" customHeight="1" x14ac:dyDescent="0.2">
      <c r="A450" s="11"/>
      <c r="B450" s="52" t="s">
        <v>105</v>
      </c>
      <c r="C450" s="48"/>
      <c r="D450" s="48"/>
      <c r="E450" s="84"/>
      <c r="F450" s="63">
        <f t="shared" si="56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7"/>
        <v>0</v>
      </c>
      <c r="K450" s="48">
        <f t="shared" si="58"/>
        <v>0</v>
      </c>
      <c r="L450" s="94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5" hidden="1" customHeight="1" x14ac:dyDescent="0.2">
      <c r="A451" s="11"/>
      <c r="B451" s="52" t="s">
        <v>115</v>
      </c>
      <c r="C451" s="48"/>
      <c r="D451" s="48"/>
      <c r="E451" s="84"/>
      <c r="F451" s="63">
        <f t="shared" si="56"/>
        <v>0</v>
      </c>
      <c r="G451" s="48">
        <f>'PNC, Exon. &amp; no Exon.'!B503</f>
        <v>0</v>
      </c>
      <c r="H451" s="48">
        <f>'PNC, Exon. &amp; no Exon.'!C503</f>
        <v>0</v>
      </c>
      <c r="I451" s="82"/>
      <c r="J451" s="63">
        <f t="shared" si="57"/>
        <v>0</v>
      </c>
      <c r="K451" s="48">
        <f t="shared" si="58"/>
        <v>0</v>
      </c>
      <c r="L451" s="94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5" hidden="1" customHeight="1" x14ac:dyDescent="0.2">
      <c r="A452" s="11"/>
      <c r="B452" s="52" t="s">
        <v>117</v>
      </c>
      <c r="C452" s="48"/>
      <c r="D452" s="48"/>
      <c r="E452" s="82"/>
      <c r="F452" s="63">
        <f t="shared" si="56"/>
        <v>0</v>
      </c>
      <c r="G452" s="48">
        <f>'PNC, Exon. &amp; no Exon.'!B504</f>
        <v>0</v>
      </c>
      <c r="H452" s="48">
        <f>'PNC, Exon. &amp; no Exon.'!C504</f>
        <v>0</v>
      </c>
      <c r="I452" s="82"/>
      <c r="J452" s="63">
        <f t="shared" si="57"/>
        <v>0</v>
      </c>
      <c r="K452" s="48">
        <f t="shared" si="58"/>
        <v>0</v>
      </c>
      <c r="L452" s="94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5" hidden="1" customHeight="1" x14ac:dyDescent="0.2">
      <c r="A453" s="11"/>
      <c r="B453" s="52" t="s">
        <v>120</v>
      </c>
      <c r="C453" s="48"/>
      <c r="D453" s="48"/>
      <c r="E453" s="82"/>
      <c r="F453" s="63">
        <f t="shared" si="56"/>
        <v>0</v>
      </c>
      <c r="G453" s="48">
        <f>'PNC, Exon. &amp; no Exon.'!B505</f>
        <v>0</v>
      </c>
      <c r="H453" s="48">
        <f>'PNC, Exon. &amp; no Exon.'!C505</f>
        <v>0</v>
      </c>
      <c r="I453" s="82"/>
      <c r="J453" s="63">
        <f t="shared" si="57"/>
        <v>0</v>
      </c>
      <c r="K453" s="48">
        <f t="shared" si="58"/>
        <v>0</v>
      </c>
      <c r="L453" s="94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5" hidden="1" customHeight="1" x14ac:dyDescent="0.2">
      <c r="A454" s="11"/>
      <c r="B454" s="52" t="s">
        <v>166</v>
      </c>
      <c r="C454" s="48"/>
      <c r="D454" s="48"/>
      <c r="E454" s="82"/>
      <c r="F454" s="63">
        <f t="shared" si="56"/>
        <v>0</v>
      </c>
      <c r="G454" s="48">
        <f>'PNC, Exon. &amp; no Exon.'!B506</f>
        <v>0</v>
      </c>
      <c r="H454" s="48">
        <f>'PNC, Exon. &amp; no Exon.'!C506</f>
        <v>0</v>
      </c>
      <c r="I454" s="82"/>
      <c r="J454" s="63">
        <f t="shared" si="57"/>
        <v>0</v>
      </c>
      <c r="K454" s="48">
        <f t="shared" si="58"/>
        <v>0</v>
      </c>
      <c r="L454" s="94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5" hidden="1" customHeight="1" x14ac:dyDescent="0.2">
      <c r="A455" s="11"/>
      <c r="B455" s="52" t="s">
        <v>103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7"/>
        <v>0</v>
      </c>
      <c r="K455" s="48">
        <f t="shared" si="58"/>
        <v>0</v>
      </c>
      <c r="L455" s="94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5" hidden="1" customHeight="1" x14ac:dyDescent="0.2">
      <c r="A456" s="11"/>
      <c r="B456" s="51" t="s">
        <v>110</v>
      </c>
      <c r="C456" s="48"/>
      <c r="D456" s="48"/>
      <c r="E456" s="84"/>
      <c r="F456" s="63">
        <f t="shared" si="62"/>
        <v>0</v>
      </c>
      <c r="G456" s="48">
        <f>'PNC, Exon. &amp; no Exon.'!B508</f>
        <v>0</v>
      </c>
      <c r="H456" s="48">
        <f>'PNC, Exon. &amp; no Exon.'!C508</f>
        <v>0</v>
      </c>
      <c r="I456" s="82"/>
      <c r="J456" s="63">
        <f t="shared" si="57"/>
        <v>0</v>
      </c>
      <c r="K456" s="48">
        <f t="shared" si="58"/>
        <v>0</v>
      </c>
      <c r="L456" s="94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5" hidden="1" customHeight="1" x14ac:dyDescent="0.2">
      <c r="A457" s="11"/>
      <c r="B457" s="52" t="s">
        <v>164</v>
      </c>
      <c r="C457" s="48"/>
      <c r="D457" s="48"/>
      <c r="E457" s="82"/>
      <c r="F457" s="63">
        <f t="shared" si="62"/>
        <v>0</v>
      </c>
      <c r="G457" s="48">
        <f>'PNC, Exon. &amp; no Exon.'!B509</f>
        <v>0</v>
      </c>
      <c r="H457" s="48">
        <f>'PNC, Exon. &amp; no Exon.'!C509</f>
        <v>0</v>
      </c>
      <c r="I457" s="82"/>
      <c r="J457" s="63">
        <f t="shared" si="57"/>
        <v>0</v>
      </c>
      <c r="K457" s="48">
        <f t="shared" si="58"/>
        <v>0</v>
      </c>
      <c r="L457" s="94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5" hidden="1" customHeight="1" x14ac:dyDescent="0.2">
      <c r="A458" s="11"/>
      <c r="B458" s="52" t="s">
        <v>119</v>
      </c>
      <c r="C458" s="48"/>
      <c r="D458" s="48"/>
      <c r="E458" s="82"/>
      <c r="F458" s="63">
        <f t="shared" si="62"/>
        <v>0</v>
      </c>
      <c r="G458" s="48">
        <f>'PNC, Exon. &amp; no Exon.'!B510</f>
        <v>0</v>
      </c>
      <c r="H458" s="48">
        <f>'PNC, Exon. &amp; no Exon.'!C510</f>
        <v>0</v>
      </c>
      <c r="I458" s="82"/>
      <c r="J458" s="63">
        <f t="shared" si="57"/>
        <v>0</v>
      </c>
      <c r="K458" s="48">
        <f t="shared" si="58"/>
        <v>0</v>
      </c>
      <c r="L458" s="94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5" hidden="1" customHeight="1" x14ac:dyDescent="0.2">
      <c r="A459" s="11"/>
      <c r="B459" s="52" t="s">
        <v>121</v>
      </c>
      <c r="C459" s="48"/>
      <c r="D459" s="48"/>
      <c r="E459" s="82"/>
      <c r="F459" s="63">
        <f t="shared" si="62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7"/>
        <v>0</v>
      </c>
      <c r="K459" s="48">
        <f t="shared" si="58"/>
        <v>0</v>
      </c>
      <c r="L459" s="94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5" hidden="1" customHeight="1" x14ac:dyDescent="0.2">
      <c r="A460" s="11"/>
      <c r="B460" s="52" t="s">
        <v>88</v>
      </c>
      <c r="C460" s="48"/>
      <c r="D460" s="48"/>
      <c r="E460" s="82"/>
      <c r="F460" s="63">
        <f t="shared" si="62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7"/>
        <v>0</v>
      </c>
      <c r="K460" s="48">
        <f t="shared" si="58"/>
        <v>0</v>
      </c>
      <c r="L460" s="94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5" hidden="1" customHeight="1" x14ac:dyDescent="0.2">
      <c r="A461" s="11"/>
      <c r="B461" s="52" t="s">
        <v>106</v>
      </c>
      <c r="C461" s="48"/>
      <c r="D461" s="48"/>
      <c r="E461" s="84"/>
      <c r="F461" s="63">
        <f t="shared" si="62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7"/>
        <v>0</v>
      </c>
      <c r="K461" s="48">
        <f t="shared" si="58"/>
        <v>0</v>
      </c>
      <c r="L461" s="94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5" hidden="1" customHeight="1" x14ac:dyDescent="0.2">
      <c r="A462" s="11"/>
      <c r="B462" s="52" t="s">
        <v>104</v>
      </c>
      <c r="C462" s="48"/>
      <c r="D462" s="48"/>
      <c r="E462" s="84"/>
      <c r="F462" s="63">
        <f t="shared" si="62"/>
        <v>0</v>
      </c>
      <c r="G462" s="48">
        <f>'PNC, Exon. &amp; no Exon.'!B514</f>
        <v>0</v>
      </c>
      <c r="H462" s="48">
        <f>'PNC, Exon. &amp; no Exon.'!C514</f>
        <v>0</v>
      </c>
      <c r="I462" s="82"/>
      <c r="J462" s="63">
        <f t="shared" si="57"/>
        <v>0</v>
      </c>
      <c r="K462" s="48">
        <f t="shared" si="58"/>
        <v>0</v>
      </c>
      <c r="L462" s="94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5" hidden="1" customHeight="1" x14ac:dyDescent="0.2">
      <c r="A463" s="11"/>
      <c r="B463" s="52" t="s">
        <v>111</v>
      </c>
      <c r="C463" s="48"/>
      <c r="D463" s="48"/>
      <c r="E463" s="84"/>
      <c r="F463" s="63">
        <f>(C463+D463)</f>
        <v>0</v>
      </c>
      <c r="G463" s="48">
        <f>'PNC, Exon. &amp; no Exon.'!B515</f>
        <v>0</v>
      </c>
      <c r="H463" s="48">
        <f>'PNC, Exon. &amp; no Exon.'!C515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3" t="s">
        <v>42</v>
      </c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  <c r="L471" s="183"/>
      <c r="M471" s="183"/>
      <c r="N471" s="183"/>
    </row>
    <row r="472" spans="1:14" hidden="1" x14ac:dyDescent="0.2">
      <c r="A472" s="184" t="s">
        <v>59</v>
      </c>
      <c r="B472" s="184"/>
      <c r="C472" s="184"/>
      <c r="D472" s="184"/>
      <c r="E472" s="184"/>
      <c r="F472" s="184"/>
      <c r="G472" s="184"/>
      <c r="H472" s="184"/>
      <c r="I472" s="184"/>
      <c r="J472" s="184"/>
      <c r="K472" s="184"/>
      <c r="L472" s="184"/>
      <c r="M472" s="184"/>
      <c r="N472" s="184"/>
    </row>
    <row r="473" spans="1:14" hidden="1" x14ac:dyDescent="0.2">
      <c r="A473" s="186" t="s">
        <v>142</v>
      </c>
      <c r="B473" s="186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</row>
    <row r="474" spans="1:14" hidden="1" x14ac:dyDescent="0.2">
      <c r="A474" s="184" t="s">
        <v>114</v>
      </c>
      <c r="B474" s="184"/>
      <c r="C474" s="184"/>
      <c r="D474" s="184"/>
      <c r="E474" s="184"/>
      <c r="F474" s="184"/>
      <c r="G474" s="184"/>
      <c r="H474" s="184"/>
      <c r="I474" s="184"/>
      <c r="J474" s="184"/>
      <c r="K474" s="184"/>
      <c r="L474" s="184"/>
      <c r="M474" s="184"/>
      <c r="N474" s="184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7" t="s">
        <v>33</v>
      </c>
      <c r="C476" s="187" t="s">
        <v>146</v>
      </c>
      <c r="D476" s="187"/>
      <c r="E476" s="187" t="s">
        <v>52</v>
      </c>
      <c r="F476" s="187"/>
      <c r="G476" s="187" t="s">
        <v>147</v>
      </c>
      <c r="H476" s="187"/>
      <c r="I476" s="187"/>
      <c r="J476" s="187"/>
      <c r="K476" s="187" t="s">
        <v>29</v>
      </c>
      <c r="L476" s="187"/>
      <c r="M476" s="187" t="s">
        <v>62</v>
      </c>
      <c r="N476" s="187"/>
    </row>
    <row r="477" spans="1:14" ht="34.5" hidden="1" customHeight="1" x14ac:dyDescent="0.2">
      <c r="A477" s="96"/>
      <c r="B477" s="187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Exon.'!B536</f>
        <v>0</v>
      </c>
      <c r="H478" s="48">
        <f>'PNC, Exon. &amp; no Exon.'!C536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163</v>
      </c>
      <c r="C479" s="48"/>
      <c r="D479" s="48"/>
      <c r="E479" s="82"/>
      <c r="F479" s="63">
        <f t="shared" si="63"/>
        <v>0</v>
      </c>
      <c r="G479" s="48">
        <f>'PNC, Exon. &amp; no Exon.'!B537</f>
        <v>0</v>
      </c>
      <c r="H479" s="48">
        <f>'PNC, Exon. &amp; no Exon.'!C537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4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5" hidden="1" customHeight="1" x14ac:dyDescent="0.2">
      <c r="A480" s="98"/>
      <c r="B480" s="52" t="s">
        <v>100</v>
      </c>
      <c r="C480" s="48"/>
      <c r="D480" s="48"/>
      <c r="E480" s="82"/>
      <c r="F480" s="63">
        <f t="shared" si="63"/>
        <v>0</v>
      </c>
      <c r="G480" s="48">
        <f>'PNC, Exon. &amp; no Exon.'!B538</f>
        <v>0</v>
      </c>
      <c r="H480" s="48">
        <f>'PNC, Exon. &amp; no Exon.'!C538</f>
        <v>0</v>
      </c>
      <c r="I480" s="82"/>
      <c r="J480" s="63">
        <f t="shared" si="64"/>
        <v>0</v>
      </c>
      <c r="K480" s="48">
        <f t="shared" si="65"/>
        <v>0</v>
      </c>
      <c r="L480" s="94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5" hidden="1" customHeight="1" x14ac:dyDescent="0.2">
      <c r="A481" s="98"/>
      <c r="B481" s="52" t="s">
        <v>97</v>
      </c>
      <c r="C481" s="48"/>
      <c r="D481" s="48"/>
      <c r="E481" s="82"/>
      <c r="F481" s="63">
        <f t="shared" si="63"/>
        <v>0</v>
      </c>
      <c r="G481" s="48">
        <f>'PNC, Exon. &amp; no Exon.'!B539</f>
        <v>0</v>
      </c>
      <c r="H481" s="48">
        <f>'PNC, Exon. &amp; no Exon.'!C539</f>
        <v>0</v>
      </c>
      <c r="I481" s="82"/>
      <c r="J481" s="63">
        <f t="shared" si="64"/>
        <v>0</v>
      </c>
      <c r="K481" s="48">
        <f t="shared" si="65"/>
        <v>0</v>
      </c>
      <c r="L481" s="94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5" hidden="1" customHeight="1" x14ac:dyDescent="0.2">
      <c r="A482" s="98"/>
      <c r="B482" s="52" t="s">
        <v>92</v>
      </c>
      <c r="C482" s="48"/>
      <c r="D482" s="48"/>
      <c r="E482" s="84"/>
      <c r="F482" s="63">
        <f t="shared" si="63"/>
        <v>0</v>
      </c>
      <c r="G482" s="48">
        <f>'PNC, Exon. &amp; no Exon.'!B540</f>
        <v>0</v>
      </c>
      <c r="H482" s="48">
        <f>'PNC, Exon. &amp; no Exon.'!C540</f>
        <v>0</v>
      </c>
      <c r="I482" s="82"/>
      <c r="J482" s="63">
        <f t="shared" si="64"/>
        <v>0</v>
      </c>
      <c r="K482" s="48">
        <f t="shared" si="65"/>
        <v>0</v>
      </c>
      <c r="L482" s="94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5" hidden="1" customHeight="1" x14ac:dyDescent="0.2">
      <c r="A483" s="98"/>
      <c r="B483" s="52" t="s">
        <v>89</v>
      </c>
      <c r="C483" s="48"/>
      <c r="D483" s="48"/>
      <c r="E483" s="82"/>
      <c r="F483" s="63">
        <f t="shared" si="63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4"/>
        <v>0</v>
      </c>
      <c r="K483" s="48">
        <f t="shared" si="65"/>
        <v>0</v>
      </c>
      <c r="L483" s="94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5" hidden="1" customHeight="1" x14ac:dyDescent="0.2">
      <c r="A484" s="11"/>
      <c r="B484" s="52" t="s">
        <v>94</v>
      </c>
      <c r="C484" s="48"/>
      <c r="D484" s="48"/>
      <c r="E484" s="82"/>
      <c r="F484" s="63">
        <f t="shared" si="63"/>
        <v>0</v>
      </c>
      <c r="G484" s="48">
        <f>'PNC, Exon. &amp; no Exon.'!B542</f>
        <v>0</v>
      </c>
      <c r="H484" s="48">
        <f>'PNC, Exon. &amp; no Exon.'!C542</f>
        <v>0</v>
      </c>
      <c r="I484" s="82"/>
      <c r="J484" s="63">
        <f t="shared" si="64"/>
        <v>0</v>
      </c>
      <c r="K484" s="48">
        <f t="shared" si="65"/>
        <v>0</v>
      </c>
      <c r="L484" s="94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5" hidden="1" customHeight="1" x14ac:dyDescent="0.2">
      <c r="A485" s="98"/>
      <c r="B485" s="52" t="s">
        <v>90</v>
      </c>
      <c r="C485" s="48"/>
      <c r="D485" s="48"/>
      <c r="E485" s="82"/>
      <c r="F485" s="63">
        <f t="shared" si="63"/>
        <v>0</v>
      </c>
      <c r="G485" s="48">
        <f>'PNC, Exon. &amp; no Exon.'!B543</f>
        <v>0</v>
      </c>
      <c r="H485" s="48">
        <f>'PNC, Exon. &amp; no Exon.'!C543</f>
        <v>0</v>
      </c>
      <c r="I485" s="82"/>
      <c r="J485" s="63">
        <f t="shared" si="64"/>
        <v>0</v>
      </c>
      <c r="K485" s="48">
        <f t="shared" si="65"/>
        <v>0</v>
      </c>
      <c r="L485" s="94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Exon.'!B544</f>
        <v>0</v>
      </c>
      <c r="H486" s="48">
        <f>'PNC, Exon. &amp; no Exon.'!C544</f>
        <v>0</v>
      </c>
      <c r="I486" s="82"/>
      <c r="J486" s="63">
        <f t="shared" si="64"/>
        <v>0</v>
      </c>
      <c r="K486" s="48">
        <f t="shared" si="65"/>
        <v>0</v>
      </c>
      <c r="L486" s="94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5" hidden="1" customHeight="1" x14ac:dyDescent="0.2">
      <c r="A487" s="98"/>
      <c r="B487" s="52" t="s">
        <v>96</v>
      </c>
      <c r="C487" s="48"/>
      <c r="D487" s="48"/>
      <c r="E487" s="84"/>
      <c r="F487" s="63">
        <f t="shared" si="63"/>
        <v>0</v>
      </c>
      <c r="G487" s="48">
        <f>'PNC, Exon. &amp; no Exon.'!B545</f>
        <v>0</v>
      </c>
      <c r="H487" s="48">
        <f>'PNC, Exon. &amp; no Exon.'!C545</f>
        <v>0</v>
      </c>
      <c r="I487" s="82"/>
      <c r="J487" s="63">
        <f t="shared" si="64"/>
        <v>0</v>
      </c>
      <c r="K487" s="48">
        <f t="shared" si="65"/>
        <v>0</v>
      </c>
      <c r="L487" s="94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5" hidden="1" customHeight="1" x14ac:dyDescent="0.2">
      <c r="A488" s="98"/>
      <c r="B488" s="52" t="s">
        <v>99</v>
      </c>
      <c r="C488" s="48"/>
      <c r="D488" s="48"/>
      <c r="E488" s="84"/>
      <c r="F488" s="63">
        <f t="shared" si="63"/>
        <v>0</v>
      </c>
      <c r="G488" s="48">
        <f>'PNC, Exon. &amp; no Exon.'!B546</f>
        <v>0</v>
      </c>
      <c r="H488" s="48">
        <f>'PNC, Exon. &amp; no Exon.'!C546</f>
        <v>0</v>
      </c>
      <c r="I488" s="82"/>
      <c r="J488" s="63">
        <f t="shared" si="64"/>
        <v>0</v>
      </c>
      <c r="K488" s="48">
        <f t="shared" si="65"/>
        <v>0</v>
      </c>
      <c r="L488" s="94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3"/>
        <v>0</v>
      </c>
      <c r="G489" s="48">
        <f>'PNC, Exon. &amp; no Exon.'!B547</f>
        <v>0</v>
      </c>
      <c r="H489" s="48">
        <f>'PNC, Exon. &amp; no Exon.'!C547</f>
        <v>0</v>
      </c>
      <c r="I489" s="82"/>
      <c r="J489" s="63">
        <f t="shared" si="64"/>
        <v>0</v>
      </c>
      <c r="K489" s="48">
        <f t="shared" si="65"/>
        <v>0</v>
      </c>
      <c r="L489" s="94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3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4"/>
        <v>0</v>
      </c>
      <c r="K490" s="48">
        <f t="shared" si="65"/>
        <v>0</v>
      </c>
      <c r="L490" s="94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Exon.'!B549</f>
        <v>0</v>
      </c>
      <c r="H491" s="48">
        <f>'PNC, Exon. &amp; no Exon.'!C549</f>
        <v>0</v>
      </c>
      <c r="I491" s="82"/>
      <c r="J491" s="63">
        <f t="shared" si="64"/>
        <v>0</v>
      </c>
      <c r="K491" s="48">
        <f t="shared" si="65"/>
        <v>0</v>
      </c>
      <c r="L491" s="94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3"/>
        <v>0</v>
      </c>
      <c r="G492" s="48">
        <f>'PNC, Exon. &amp; no Exon.'!B550</f>
        <v>0</v>
      </c>
      <c r="H492" s="48">
        <f>'PNC, Exon. &amp; no Exon.'!C550</f>
        <v>0</v>
      </c>
      <c r="I492" s="82"/>
      <c r="J492" s="63">
        <f t="shared" si="64"/>
        <v>0</v>
      </c>
      <c r="K492" s="48">
        <f t="shared" si="65"/>
        <v>0</v>
      </c>
      <c r="L492" s="94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5" hidden="1" customHeight="1" x14ac:dyDescent="0.2">
      <c r="A493" s="11"/>
      <c r="B493" s="52" t="s">
        <v>108</v>
      </c>
      <c r="C493" s="48"/>
      <c r="D493" s="48"/>
      <c r="E493" s="82"/>
      <c r="F493" s="63">
        <f t="shared" si="63"/>
        <v>0</v>
      </c>
      <c r="G493" s="48">
        <f>'PNC, Exon. &amp; no Exon.'!B551</f>
        <v>0</v>
      </c>
      <c r="H493" s="48">
        <f>'PNC, Exon. &amp; no Exon.'!C551</f>
        <v>0</v>
      </c>
      <c r="I493" s="82"/>
      <c r="J493" s="63">
        <f t="shared" si="64"/>
        <v>0</v>
      </c>
      <c r="K493" s="48">
        <f t="shared" si="65"/>
        <v>0</v>
      </c>
      <c r="L493" s="94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Exon.'!B552</f>
        <v>0</v>
      </c>
      <c r="H494" s="48">
        <f>'PNC, Exon. &amp; no Exon.'!C552</f>
        <v>0</v>
      </c>
      <c r="I494" s="82"/>
      <c r="J494" s="63">
        <f t="shared" si="64"/>
        <v>0</v>
      </c>
      <c r="K494" s="48">
        <f t="shared" si="65"/>
        <v>0</v>
      </c>
      <c r="L494" s="94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4"/>
        <v>0</v>
      </c>
      <c r="K495" s="48">
        <f t="shared" si="65"/>
        <v>0</v>
      </c>
      <c r="L495" s="94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5" hidden="1" customHeight="1" x14ac:dyDescent="0.2">
      <c r="A496" s="11"/>
      <c r="B496" s="52" t="s">
        <v>101</v>
      </c>
      <c r="C496" s="48"/>
      <c r="D496" s="48"/>
      <c r="E496" s="84"/>
      <c r="F496" s="63">
        <f t="shared" si="63"/>
        <v>0</v>
      </c>
      <c r="G496" s="48">
        <f>'PNC, Exon. &amp; no Exon.'!B554</f>
        <v>0</v>
      </c>
      <c r="H496" s="48">
        <f>'PNC, Exon. &amp; no Exon.'!C554</f>
        <v>0</v>
      </c>
      <c r="I496" s="82"/>
      <c r="J496" s="63">
        <f t="shared" si="64"/>
        <v>0</v>
      </c>
      <c r="K496" s="48">
        <f t="shared" si="65"/>
        <v>0</v>
      </c>
      <c r="L496" s="94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5" hidden="1" customHeight="1" x14ac:dyDescent="0.2">
      <c r="A497" s="11"/>
      <c r="B497" s="52" t="s">
        <v>93</v>
      </c>
      <c r="C497" s="48"/>
      <c r="D497" s="48"/>
      <c r="E497" s="82"/>
      <c r="F497" s="63">
        <f t="shared" si="63"/>
        <v>0</v>
      </c>
      <c r="G497" s="48">
        <f>'PNC, Exon. &amp; no Exon.'!B555</f>
        <v>0</v>
      </c>
      <c r="H497" s="48">
        <f>'PNC, Exon. &amp; no Exon.'!C555</f>
        <v>0</v>
      </c>
      <c r="I497" s="82"/>
      <c r="J497" s="63">
        <f t="shared" si="64"/>
        <v>0</v>
      </c>
      <c r="K497" s="48">
        <f t="shared" si="65"/>
        <v>0</v>
      </c>
      <c r="L497" s="94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5" hidden="1" customHeight="1" x14ac:dyDescent="0.2">
      <c r="A498" s="11"/>
      <c r="B498" s="52" t="s">
        <v>102</v>
      </c>
      <c r="C498" s="48"/>
      <c r="D498" s="48"/>
      <c r="E498" s="82"/>
      <c r="F498" s="63">
        <f t="shared" si="63"/>
        <v>0</v>
      </c>
      <c r="G498" s="48">
        <f>'PNC, Exon. &amp; no Exon.'!B556</f>
        <v>0</v>
      </c>
      <c r="H498" s="48">
        <f>'PNC, Exon. &amp; no Exon.'!C556</f>
        <v>0</v>
      </c>
      <c r="I498" s="82"/>
      <c r="J498" s="63">
        <f t="shared" si="64"/>
        <v>0</v>
      </c>
      <c r="K498" s="48">
        <f t="shared" si="65"/>
        <v>0</v>
      </c>
      <c r="L498" s="94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5" hidden="1" customHeight="1" x14ac:dyDescent="0.2">
      <c r="A499" s="11"/>
      <c r="B499" s="51" t="s">
        <v>116</v>
      </c>
      <c r="C499" s="48"/>
      <c r="D499" s="48"/>
      <c r="E499" s="84"/>
      <c r="F499" s="63">
        <f t="shared" si="63"/>
        <v>0</v>
      </c>
      <c r="G499" s="48">
        <f>'PNC, Exon. &amp; no Exon.'!B557</f>
        <v>0</v>
      </c>
      <c r="H499" s="48">
        <f>'PNC, Exon. &amp; no Exon.'!C557</f>
        <v>0</v>
      </c>
      <c r="I499" s="82"/>
      <c r="J499" s="63">
        <f t="shared" si="64"/>
        <v>0</v>
      </c>
      <c r="K499" s="48">
        <f t="shared" si="65"/>
        <v>0</v>
      </c>
      <c r="L499" s="94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5" hidden="1" customHeight="1" x14ac:dyDescent="0.2">
      <c r="A500" s="11"/>
      <c r="B500" s="52" t="s">
        <v>107</v>
      </c>
      <c r="C500" s="48"/>
      <c r="D500" s="48"/>
      <c r="E500" s="84"/>
      <c r="F500" s="63">
        <f t="shared" si="63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4"/>
        <v>0</v>
      </c>
      <c r="K500" s="48">
        <f t="shared" si="65"/>
        <v>0</v>
      </c>
      <c r="L500" s="94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3"/>
        <v>0</v>
      </c>
      <c r="G501" s="48">
        <f>'PNC, Exon. &amp; no Exon.'!B559</f>
        <v>0</v>
      </c>
      <c r="H501" s="48">
        <f>'PNC, Exon. &amp; no Exon.'!C559</f>
        <v>0</v>
      </c>
      <c r="I501" s="82"/>
      <c r="J501" s="63">
        <f t="shared" si="64"/>
        <v>0</v>
      </c>
      <c r="K501" s="48">
        <f t="shared" si="65"/>
        <v>0</v>
      </c>
      <c r="L501" s="94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5" hidden="1" customHeight="1" x14ac:dyDescent="0.2">
      <c r="A502" s="11"/>
      <c r="B502" s="52" t="s">
        <v>105</v>
      </c>
      <c r="C502" s="48"/>
      <c r="D502" s="48"/>
      <c r="E502" s="84"/>
      <c r="F502" s="63">
        <f t="shared" si="63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4"/>
        <v>0</v>
      </c>
      <c r="K502" s="48">
        <f t="shared" si="65"/>
        <v>0</v>
      </c>
      <c r="L502" s="94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5" hidden="1" customHeight="1" x14ac:dyDescent="0.2">
      <c r="A503" s="11"/>
      <c r="B503" s="52" t="s">
        <v>115</v>
      </c>
      <c r="C503" s="48"/>
      <c r="D503" s="48"/>
      <c r="E503" s="84"/>
      <c r="F503" s="63">
        <f t="shared" si="63"/>
        <v>0</v>
      </c>
      <c r="G503" s="48">
        <f>'PNC, Exon. &amp; no Exon.'!B561</f>
        <v>0</v>
      </c>
      <c r="H503" s="48">
        <f>'PNC, Exon. &amp; no Exon.'!C561</f>
        <v>0</v>
      </c>
      <c r="I503" s="82"/>
      <c r="J503" s="63">
        <f t="shared" si="64"/>
        <v>0</v>
      </c>
      <c r="K503" s="48">
        <f t="shared" si="65"/>
        <v>0</v>
      </c>
      <c r="L503" s="94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5" hidden="1" customHeight="1" x14ac:dyDescent="0.2">
      <c r="A504" s="11"/>
      <c r="B504" s="52" t="s">
        <v>117</v>
      </c>
      <c r="C504" s="48"/>
      <c r="D504" s="48"/>
      <c r="E504" s="84"/>
      <c r="F504" s="63">
        <f t="shared" si="63"/>
        <v>0</v>
      </c>
      <c r="G504" s="48">
        <f>'PNC, Exon. &amp; no Exon.'!B562</f>
        <v>0</v>
      </c>
      <c r="H504" s="48">
        <f>'PNC, Exon. &amp; no Exon.'!C562</f>
        <v>0</v>
      </c>
      <c r="I504" s="82"/>
      <c r="J504" s="63">
        <f t="shared" si="64"/>
        <v>0</v>
      </c>
      <c r="K504" s="48">
        <f t="shared" si="65"/>
        <v>0</v>
      </c>
      <c r="L504" s="94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5" hidden="1" customHeight="1" x14ac:dyDescent="0.2">
      <c r="A505" s="11"/>
      <c r="B505" s="52" t="s">
        <v>120</v>
      </c>
      <c r="C505" s="48"/>
      <c r="D505" s="48"/>
      <c r="E505" s="82"/>
      <c r="F505" s="63">
        <f t="shared" si="63"/>
        <v>0</v>
      </c>
      <c r="G505" s="48">
        <f>'PNC, Exon. &amp; no Exon.'!B563</f>
        <v>0</v>
      </c>
      <c r="H505" s="48">
        <f>'PNC, Exon. &amp; no Exon.'!C563</f>
        <v>0</v>
      </c>
      <c r="I505" s="82"/>
      <c r="J505" s="63">
        <f t="shared" si="64"/>
        <v>0</v>
      </c>
      <c r="K505" s="48">
        <f t="shared" si="65"/>
        <v>0</v>
      </c>
      <c r="L505" s="94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5" hidden="1" customHeight="1" x14ac:dyDescent="0.2">
      <c r="A506" s="11"/>
      <c r="B506" s="52" t="s">
        <v>166</v>
      </c>
      <c r="C506" s="48"/>
      <c r="D506" s="48"/>
      <c r="E506" s="82"/>
      <c r="F506" s="63">
        <f t="shared" si="63"/>
        <v>0</v>
      </c>
      <c r="G506" s="48">
        <f>'PNC, Exon. &amp; no Exon.'!B564</f>
        <v>0</v>
      </c>
      <c r="H506" s="48">
        <f>'PNC, Exon. &amp; no Exon.'!C564</f>
        <v>0</v>
      </c>
      <c r="I506" s="82"/>
      <c r="J506" s="63">
        <f t="shared" si="64"/>
        <v>0</v>
      </c>
      <c r="K506" s="48">
        <f t="shared" si="65"/>
        <v>0</v>
      </c>
      <c r="L506" s="94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5" hidden="1" customHeight="1" x14ac:dyDescent="0.2">
      <c r="A507" s="11"/>
      <c r="B507" s="52" t="s">
        <v>103</v>
      </c>
      <c r="C507" s="48"/>
      <c r="D507" s="48"/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4"/>
        <v>0</v>
      </c>
      <c r="K507" s="48">
        <f t="shared" si="65"/>
        <v>0</v>
      </c>
      <c r="L507" s="94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5" hidden="1" customHeight="1" x14ac:dyDescent="0.2">
      <c r="A508" s="11"/>
      <c r="B508" s="51" t="s">
        <v>110</v>
      </c>
      <c r="C508" s="48"/>
      <c r="D508" s="48"/>
      <c r="E508" s="84"/>
      <c r="F508" s="63">
        <f t="shared" ref="F508:F514" si="69">(C508+D508)</f>
        <v>0</v>
      </c>
      <c r="G508" s="48">
        <f>'PNC, Exon. &amp; no Exon.'!B566</f>
        <v>0</v>
      </c>
      <c r="H508" s="48">
        <f>'PNC, Exon. &amp; no Exon.'!C566</f>
        <v>0</v>
      </c>
      <c r="I508" s="82"/>
      <c r="J508" s="63">
        <f t="shared" si="64"/>
        <v>0</v>
      </c>
      <c r="K508" s="48">
        <f t="shared" si="65"/>
        <v>0</v>
      </c>
      <c r="L508" s="94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5" hidden="1" customHeight="1" x14ac:dyDescent="0.2">
      <c r="A509" s="11"/>
      <c r="B509" s="52" t="s">
        <v>164</v>
      </c>
      <c r="C509" s="48"/>
      <c r="D509" s="48"/>
      <c r="E509" s="82"/>
      <c r="F509" s="63">
        <f t="shared" si="69"/>
        <v>0</v>
      </c>
      <c r="G509" s="48">
        <f>'PNC, Exon. &amp; no Exon.'!B567</f>
        <v>0</v>
      </c>
      <c r="H509" s="48">
        <f>'PNC, Exon. &amp; no Exon.'!C567</f>
        <v>0</v>
      </c>
      <c r="I509" s="82"/>
      <c r="J509" s="63">
        <f t="shared" si="64"/>
        <v>0</v>
      </c>
      <c r="K509" s="48">
        <f t="shared" si="65"/>
        <v>0</v>
      </c>
      <c r="L509" s="94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5" hidden="1" customHeight="1" x14ac:dyDescent="0.2">
      <c r="A510" s="11"/>
      <c r="B510" s="52" t="s">
        <v>119</v>
      </c>
      <c r="C510" s="48"/>
      <c r="D510" s="48"/>
      <c r="E510" s="82"/>
      <c r="F510" s="63">
        <f t="shared" si="69"/>
        <v>0</v>
      </c>
      <c r="G510" s="48">
        <f>'PNC, Exon. &amp; no Exon.'!B568</f>
        <v>0</v>
      </c>
      <c r="H510" s="48">
        <f>'PNC, Exon. &amp; no Exon.'!C568</f>
        <v>0</v>
      </c>
      <c r="I510" s="82"/>
      <c r="J510" s="63">
        <f t="shared" si="64"/>
        <v>0</v>
      </c>
      <c r="K510" s="48">
        <f t="shared" si="65"/>
        <v>0</v>
      </c>
      <c r="L510" s="94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5" hidden="1" customHeight="1" x14ac:dyDescent="0.2">
      <c r="A511" s="11"/>
      <c r="B511" s="52" t="s">
        <v>121</v>
      </c>
      <c r="C511" s="48"/>
      <c r="D511" s="48"/>
      <c r="E511" s="82"/>
      <c r="F511" s="63">
        <f t="shared" si="69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4"/>
        <v>0</v>
      </c>
      <c r="K511" s="48">
        <f t="shared" si="65"/>
        <v>0</v>
      </c>
      <c r="L511" s="94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5" hidden="1" customHeight="1" x14ac:dyDescent="0.2">
      <c r="A512" s="11"/>
      <c r="B512" s="52" t="s">
        <v>88</v>
      </c>
      <c r="C512" s="48"/>
      <c r="D512" s="48"/>
      <c r="E512" s="82"/>
      <c r="F512" s="63">
        <f t="shared" si="69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4"/>
        <v>0</v>
      </c>
      <c r="K512" s="48">
        <f t="shared" si="65"/>
        <v>0</v>
      </c>
      <c r="L512" s="94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5" hidden="1" customHeight="1" x14ac:dyDescent="0.2">
      <c r="A513" s="11"/>
      <c r="B513" s="52" t="s">
        <v>106</v>
      </c>
      <c r="C513" s="48"/>
      <c r="D513" s="48"/>
      <c r="E513" s="84"/>
      <c r="F513" s="63">
        <f t="shared" si="69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4"/>
        <v>0</v>
      </c>
      <c r="K513" s="48">
        <f t="shared" si="65"/>
        <v>0</v>
      </c>
      <c r="L513" s="94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5" hidden="1" customHeight="1" x14ac:dyDescent="0.2">
      <c r="A514" s="11"/>
      <c r="B514" s="52" t="s">
        <v>104</v>
      </c>
      <c r="C514" s="48"/>
      <c r="D514" s="48"/>
      <c r="E514" s="84"/>
      <c r="F514" s="63">
        <f t="shared" si="69"/>
        <v>0</v>
      </c>
      <c r="G514" s="48">
        <f>'PNC, Exon. &amp; no Exon.'!B572</f>
        <v>0</v>
      </c>
      <c r="H514" s="48">
        <f>'PNC, Exon. &amp; no Exon.'!C572</f>
        <v>0</v>
      </c>
      <c r="I514" s="82"/>
      <c r="J514" s="63">
        <f t="shared" si="64"/>
        <v>0</v>
      </c>
      <c r="K514" s="48">
        <f t="shared" si="65"/>
        <v>0</v>
      </c>
      <c r="L514" s="94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5" hidden="1" customHeight="1" x14ac:dyDescent="0.2">
      <c r="A515" s="11"/>
      <c r="B515" s="52" t="s">
        <v>111</v>
      </c>
      <c r="C515" s="48"/>
      <c r="D515" s="48"/>
      <c r="E515" s="84"/>
      <c r="F515" s="63">
        <f>(C515+D515)</f>
        <v>0</v>
      </c>
      <c r="G515" s="48">
        <f>'PNC, Exon. &amp; no Exon.'!B573</f>
        <v>0</v>
      </c>
      <c r="H515" s="48">
        <f>'PNC, Exon. &amp; no Exon.'!C573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3" t="s">
        <v>42</v>
      </c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</row>
    <row r="523" spans="1:14" hidden="1" x14ac:dyDescent="0.2">
      <c r="A523" s="184" t="s">
        <v>59</v>
      </c>
      <c r="B523" s="184"/>
      <c r="C523" s="184"/>
      <c r="D523" s="184"/>
      <c r="E523" s="184"/>
      <c r="F523" s="184"/>
      <c r="G523" s="184"/>
      <c r="H523" s="184"/>
      <c r="I523" s="184"/>
      <c r="J523" s="184"/>
      <c r="K523" s="184"/>
      <c r="L523" s="184"/>
      <c r="M523" s="184"/>
      <c r="N523" s="184"/>
    </row>
    <row r="524" spans="1:14" hidden="1" x14ac:dyDescent="0.2">
      <c r="A524" s="186" t="s">
        <v>143</v>
      </c>
      <c r="B524" s="186"/>
      <c r="C524" s="186"/>
      <c r="D524" s="186"/>
      <c r="E524" s="186"/>
      <c r="F524" s="186"/>
      <c r="G524" s="186"/>
      <c r="H524" s="186"/>
      <c r="I524" s="186"/>
      <c r="J524" s="186"/>
      <c r="K524" s="186"/>
      <c r="L524" s="186"/>
      <c r="M524" s="186"/>
      <c r="N524" s="186"/>
    </row>
    <row r="525" spans="1:14" hidden="1" x14ac:dyDescent="0.2">
      <c r="A525" s="184" t="s">
        <v>114</v>
      </c>
      <c r="B525" s="184"/>
      <c r="C525" s="184"/>
      <c r="D525" s="184"/>
      <c r="E525" s="184"/>
      <c r="F525" s="184"/>
      <c r="G525" s="184"/>
      <c r="H525" s="184"/>
      <c r="I525" s="184"/>
      <c r="J525" s="184"/>
      <c r="K525" s="184"/>
      <c r="L525" s="184"/>
      <c r="M525" s="184"/>
      <c r="N525" s="184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7" t="s">
        <v>33</v>
      </c>
      <c r="C527" s="187" t="s">
        <v>146</v>
      </c>
      <c r="D527" s="187"/>
      <c r="E527" s="187" t="s">
        <v>52</v>
      </c>
      <c r="F527" s="187"/>
      <c r="G527" s="187" t="s">
        <v>147</v>
      </c>
      <c r="H527" s="187"/>
      <c r="I527" s="187"/>
      <c r="J527" s="187"/>
      <c r="K527" s="187" t="s">
        <v>29</v>
      </c>
      <c r="L527" s="187"/>
      <c r="M527" s="187" t="s">
        <v>62</v>
      </c>
      <c r="N527" s="187"/>
    </row>
    <row r="528" spans="1:14" ht="32.25" hidden="1" customHeight="1" x14ac:dyDescent="0.2">
      <c r="A528" s="96"/>
      <c r="B528" s="187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Exon.'!B595</f>
        <v>0</v>
      </c>
      <c r="H529" s="48">
        <f>'PNC, Exon. &amp; no Exon.'!C595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5" hidden="1" customHeight="1" x14ac:dyDescent="0.2">
      <c r="A530" s="98"/>
      <c r="B530" s="52" t="s">
        <v>163</v>
      </c>
      <c r="C530" s="48"/>
      <c r="D530" s="48"/>
      <c r="E530" s="82"/>
      <c r="F530" s="63">
        <f t="shared" si="70"/>
        <v>0</v>
      </c>
      <c r="G530" s="48">
        <f>'PNC, Exon. &amp; no Exon.'!B596</f>
        <v>0</v>
      </c>
      <c r="H530" s="48">
        <f>'PNC, Exon. &amp; no Exon.'!C596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4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5" hidden="1" customHeight="1" x14ac:dyDescent="0.2">
      <c r="A531" s="98"/>
      <c r="B531" s="52" t="s">
        <v>100</v>
      </c>
      <c r="C531" s="48"/>
      <c r="D531" s="48"/>
      <c r="E531" s="82"/>
      <c r="F531" s="63">
        <f t="shared" si="70"/>
        <v>0</v>
      </c>
      <c r="G531" s="48">
        <f>'PNC, Exon. &amp; no Exon.'!B597</f>
        <v>0</v>
      </c>
      <c r="H531" s="48">
        <f>'PNC, Exon. &amp; no Exon.'!C597</f>
        <v>0</v>
      </c>
      <c r="I531" s="82"/>
      <c r="J531" s="63">
        <f t="shared" si="73"/>
        <v>0</v>
      </c>
      <c r="K531" s="48">
        <f t="shared" si="74"/>
        <v>0</v>
      </c>
      <c r="L531" s="94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0"/>
        <v>0</v>
      </c>
      <c r="G532" s="48">
        <f>'PNC, Exon. &amp; no Exon.'!B598</f>
        <v>0</v>
      </c>
      <c r="H532" s="48">
        <f>'PNC, Exon. &amp; no Exon.'!C598</f>
        <v>0</v>
      </c>
      <c r="I532" s="82"/>
      <c r="J532" s="63">
        <f t="shared" si="73"/>
        <v>0</v>
      </c>
      <c r="K532" s="48">
        <f t="shared" si="74"/>
        <v>0</v>
      </c>
      <c r="L532" s="94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0"/>
        <v>0</v>
      </c>
      <c r="G533" s="48">
        <f>'PNC, Exon. &amp; no Exon.'!B599</f>
        <v>0</v>
      </c>
      <c r="H533" s="48">
        <f>'PNC, Exon. &amp; no Exon.'!C599</f>
        <v>0</v>
      </c>
      <c r="I533" s="82"/>
      <c r="J533" s="63">
        <f t="shared" si="73"/>
        <v>0</v>
      </c>
      <c r="K533" s="48">
        <f t="shared" si="74"/>
        <v>0</v>
      </c>
      <c r="L533" s="94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0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3"/>
        <v>0</v>
      </c>
      <c r="K534" s="48">
        <f t="shared" si="74"/>
        <v>0</v>
      </c>
      <c r="L534" s="94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0"/>
        <v>0</v>
      </c>
      <c r="G535" s="48">
        <f>'PNC, Exon. &amp; no Exon.'!B601</f>
        <v>0</v>
      </c>
      <c r="H535" s="48">
        <f>'PNC, Exon. &amp; no Exon.'!C601</f>
        <v>0</v>
      </c>
      <c r="I535" s="82"/>
      <c r="J535" s="63">
        <f t="shared" si="73"/>
        <v>0</v>
      </c>
      <c r="K535" s="48">
        <f t="shared" si="74"/>
        <v>0</v>
      </c>
      <c r="L535" s="94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0"/>
        <v>0</v>
      </c>
      <c r="G536" s="48">
        <f>'PNC, Exon. &amp; no Exon.'!B602</f>
        <v>0</v>
      </c>
      <c r="H536" s="48">
        <f>'PNC, Exon. &amp; no Exon.'!C602</f>
        <v>0</v>
      </c>
      <c r="I536" s="82"/>
      <c r="J536" s="63">
        <f t="shared" si="73"/>
        <v>0</v>
      </c>
      <c r="K536" s="48">
        <f t="shared" si="74"/>
        <v>0</v>
      </c>
      <c r="L536" s="94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Exon.'!B603</f>
        <v>0</v>
      </c>
      <c r="H537" s="48">
        <f>'PNC, Exon. &amp; no Exon.'!C603</f>
        <v>0</v>
      </c>
      <c r="I537" s="82"/>
      <c r="J537" s="63">
        <f t="shared" si="73"/>
        <v>0</v>
      </c>
      <c r="K537" s="48">
        <f t="shared" si="74"/>
        <v>0</v>
      </c>
      <c r="L537" s="94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0"/>
        <v>0</v>
      </c>
      <c r="G538" s="48">
        <f>'PNC, Exon. &amp; no Exon.'!B604</f>
        <v>0</v>
      </c>
      <c r="H538" s="48">
        <f>'PNC, Exon. &amp; no Exon.'!C604</f>
        <v>0</v>
      </c>
      <c r="I538" s="82"/>
      <c r="J538" s="63">
        <f t="shared" si="73"/>
        <v>0</v>
      </c>
      <c r="K538" s="48">
        <f t="shared" si="74"/>
        <v>0</v>
      </c>
      <c r="L538" s="94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5" hidden="1" customHeight="1" x14ac:dyDescent="0.2">
      <c r="A539" s="98"/>
      <c r="B539" s="52" t="s">
        <v>99</v>
      </c>
      <c r="C539" s="48"/>
      <c r="D539" s="48"/>
      <c r="E539" s="84"/>
      <c r="F539" s="63">
        <f t="shared" si="70"/>
        <v>0</v>
      </c>
      <c r="G539" s="48">
        <f>'PNC, Exon. &amp; no Exon.'!B605</f>
        <v>0</v>
      </c>
      <c r="H539" s="48">
        <f>'PNC, Exon. &amp; no Exon.'!C605</f>
        <v>0</v>
      </c>
      <c r="I539" s="82"/>
      <c r="J539" s="63">
        <f t="shared" si="73"/>
        <v>0</v>
      </c>
      <c r="K539" s="48">
        <f t="shared" si="74"/>
        <v>0</v>
      </c>
      <c r="L539" s="94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0"/>
        <v>0</v>
      </c>
      <c r="G540" s="48">
        <f>'PNC, Exon. &amp; no Exon.'!B606</f>
        <v>0</v>
      </c>
      <c r="H540" s="48">
        <f>'PNC, Exon. &amp; no Exon.'!C606</f>
        <v>0</v>
      </c>
      <c r="I540" s="82"/>
      <c r="J540" s="63">
        <f t="shared" si="73"/>
        <v>0</v>
      </c>
      <c r="K540" s="48">
        <f t="shared" si="74"/>
        <v>0</v>
      </c>
      <c r="L540" s="94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0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3"/>
        <v>0</v>
      </c>
      <c r="K541" s="48">
        <f t="shared" si="74"/>
        <v>0</v>
      </c>
      <c r="L541" s="94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Exon.'!B608</f>
        <v>0</v>
      </c>
      <c r="H542" s="48">
        <f>'PNC, Exon. &amp; no Exon.'!C608</f>
        <v>0</v>
      </c>
      <c r="I542" s="82"/>
      <c r="J542" s="63">
        <f t="shared" si="73"/>
        <v>0</v>
      </c>
      <c r="K542" s="48">
        <f t="shared" si="74"/>
        <v>0</v>
      </c>
      <c r="L542" s="94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0"/>
        <v>0</v>
      </c>
      <c r="G543" s="48">
        <f>'PNC, Exon. &amp; no Exon.'!B609</f>
        <v>0</v>
      </c>
      <c r="H543" s="48">
        <f>'PNC, Exon. &amp; no Exon.'!C609</f>
        <v>0</v>
      </c>
      <c r="I543" s="82"/>
      <c r="J543" s="63">
        <f t="shared" si="73"/>
        <v>0</v>
      </c>
      <c r="K543" s="48">
        <f t="shared" si="74"/>
        <v>0</v>
      </c>
      <c r="L543" s="94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5" hidden="1" customHeight="1" x14ac:dyDescent="0.2">
      <c r="A544" s="11"/>
      <c r="B544" s="52" t="s">
        <v>108</v>
      </c>
      <c r="C544" s="48"/>
      <c r="D544" s="48"/>
      <c r="E544" s="82"/>
      <c r="F544" s="63">
        <f t="shared" si="70"/>
        <v>0</v>
      </c>
      <c r="G544" s="48">
        <f>'PNC, Exon. &amp; no Exon.'!B610</f>
        <v>0</v>
      </c>
      <c r="H544" s="48">
        <f>'PNC, Exon. &amp; no Exon.'!C610</f>
        <v>0</v>
      </c>
      <c r="I544" s="82"/>
      <c r="J544" s="63">
        <f t="shared" si="73"/>
        <v>0</v>
      </c>
      <c r="K544" s="48">
        <f t="shared" si="74"/>
        <v>0</v>
      </c>
      <c r="L544" s="94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Exon.'!B611</f>
        <v>0</v>
      </c>
      <c r="H545" s="48">
        <f>'PNC, Exon. &amp; no Exon.'!C611</f>
        <v>0</v>
      </c>
      <c r="I545" s="82"/>
      <c r="J545" s="63">
        <f t="shared" si="73"/>
        <v>0</v>
      </c>
      <c r="K545" s="48">
        <f t="shared" si="74"/>
        <v>0</v>
      </c>
      <c r="L545" s="94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3"/>
        <v>0</v>
      </c>
      <c r="K546" s="48">
        <f t="shared" si="74"/>
        <v>0</v>
      </c>
      <c r="L546" s="94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5" hidden="1" customHeight="1" x14ac:dyDescent="0.2">
      <c r="A547" s="11"/>
      <c r="B547" s="52" t="s">
        <v>101</v>
      </c>
      <c r="C547" s="48"/>
      <c r="D547" s="48"/>
      <c r="E547" s="84"/>
      <c r="F547" s="63">
        <f t="shared" si="70"/>
        <v>0</v>
      </c>
      <c r="G547" s="48">
        <f>'PNC, Exon. &amp; no Exon.'!B613</f>
        <v>0</v>
      </c>
      <c r="H547" s="48">
        <f>'PNC, Exon. &amp; no Exon.'!C613</f>
        <v>0</v>
      </c>
      <c r="I547" s="82"/>
      <c r="J547" s="63">
        <f t="shared" si="73"/>
        <v>0</v>
      </c>
      <c r="K547" s="48">
        <f t="shared" si="74"/>
        <v>0</v>
      </c>
      <c r="L547" s="94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0"/>
        <v>0</v>
      </c>
      <c r="G548" s="48">
        <f>'PNC, Exon. &amp; no Exon.'!B614</f>
        <v>0</v>
      </c>
      <c r="H548" s="48">
        <f>'PNC, Exon. &amp; no Exon.'!C614</f>
        <v>0</v>
      </c>
      <c r="I548" s="82"/>
      <c r="J548" s="63">
        <f t="shared" si="73"/>
        <v>0</v>
      </c>
      <c r="K548" s="48">
        <f t="shared" si="74"/>
        <v>0</v>
      </c>
      <c r="L548" s="94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5" hidden="1" customHeight="1" x14ac:dyDescent="0.2">
      <c r="A549" s="11"/>
      <c r="B549" s="52" t="s">
        <v>102</v>
      </c>
      <c r="C549" s="48"/>
      <c r="D549" s="48"/>
      <c r="E549" s="82"/>
      <c r="F549" s="63">
        <f t="shared" si="70"/>
        <v>0</v>
      </c>
      <c r="G549" s="48">
        <f>'PNC, Exon. &amp; no Exon.'!B615</f>
        <v>0</v>
      </c>
      <c r="H549" s="48">
        <f>'PNC, Exon. &amp; no Exon.'!C615</f>
        <v>0</v>
      </c>
      <c r="I549" s="82"/>
      <c r="J549" s="63">
        <f t="shared" si="73"/>
        <v>0</v>
      </c>
      <c r="K549" s="48">
        <f t="shared" si="74"/>
        <v>0</v>
      </c>
      <c r="L549" s="94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5" hidden="1" customHeight="1" x14ac:dyDescent="0.2">
      <c r="A550" s="11"/>
      <c r="B550" s="51" t="s">
        <v>116</v>
      </c>
      <c r="C550" s="48"/>
      <c r="D550" s="48"/>
      <c r="E550" s="84"/>
      <c r="F550" s="63">
        <f t="shared" si="70"/>
        <v>0</v>
      </c>
      <c r="G550" s="48">
        <f>'PNC, Exon. &amp; no Exon.'!B616</f>
        <v>0</v>
      </c>
      <c r="H550" s="48">
        <f>'PNC, Exon. &amp; no Exon.'!C616</f>
        <v>0</v>
      </c>
      <c r="I550" s="82"/>
      <c r="J550" s="63">
        <f t="shared" si="73"/>
        <v>0</v>
      </c>
      <c r="K550" s="48">
        <f t="shared" si="74"/>
        <v>0</v>
      </c>
      <c r="L550" s="94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5" hidden="1" customHeight="1" x14ac:dyDescent="0.2">
      <c r="A551" s="11"/>
      <c r="B551" s="52" t="s">
        <v>107</v>
      </c>
      <c r="C551" s="48"/>
      <c r="D551" s="48"/>
      <c r="E551" s="84"/>
      <c r="F551" s="63">
        <f t="shared" si="70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3"/>
        <v>0</v>
      </c>
      <c r="K551" s="48">
        <f t="shared" si="74"/>
        <v>0</v>
      </c>
      <c r="L551" s="94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0"/>
        <v>0</v>
      </c>
      <c r="G552" s="48">
        <f>'PNC, Exon. &amp; no Exon.'!B618</f>
        <v>0</v>
      </c>
      <c r="H552" s="48">
        <f>'PNC, Exon. &amp; no Exon.'!C618</f>
        <v>0</v>
      </c>
      <c r="I552" s="82"/>
      <c r="J552" s="63">
        <f t="shared" si="73"/>
        <v>0</v>
      </c>
      <c r="K552" s="48">
        <f t="shared" si="74"/>
        <v>0</v>
      </c>
      <c r="L552" s="94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5" hidden="1" customHeight="1" x14ac:dyDescent="0.2">
      <c r="A553" s="11"/>
      <c r="B553" s="52" t="s">
        <v>105</v>
      </c>
      <c r="C553" s="48"/>
      <c r="D553" s="48"/>
      <c r="E553" s="84"/>
      <c r="F553" s="63">
        <f t="shared" si="70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3"/>
        <v>0</v>
      </c>
      <c r="K553" s="48">
        <f t="shared" si="74"/>
        <v>0</v>
      </c>
      <c r="L553" s="94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5" hidden="1" customHeight="1" x14ac:dyDescent="0.2">
      <c r="A554" s="11"/>
      <c r="B554" s="52" t="s">
        <v>115</v>
      </c>
      <c r="C554" s="48"/>
      <c r="D554" s="48"/>
      <c r="E554" s="84"/>
      <c r="F554" s="63">
        <f t="shared" si="70"/>
        <v>0</v>
      </c>
      <c r="G554" s="48">
        <f>'PNC, Exon. &amp; no Exon.'!B620</f>
        <v>0</v>
      </c>
      <c r="H554" s="48">
        <f>'PNC, Exon. &amp; no Exon.'!C620</f>
        <v>0</v>
      </c>
      <c r="I554" s="82"/>
      <c r="J554" s="63">
        <f t="shared" si="73"/>
        <v>0</v>
      </c>
      <c r="K554" s="48">
        <f t="shared" si="74"/>
        <v>0</v>
      </c>
      <c r="L554" s="94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5" hidden="1" customHeight="1" x14ac:dyDescent="0.2">
      <c r="A555" s="11"/>
      <c r="B555" s="52" t="s">
        <v>117</v>
      </c>
      <c r="C555" s="48"/>
      <c r="D555" s="48"/>
      <c r="E555" s="84"/>
      <c r="F555" s="63">
        <f t="shared" si="70"/>
        <v>0</v>
      </c>
      <c r="G555" s="48">
        <f>'PNC, Exon. &amp; no Exon.'!B621</f>
        <v>0</v>
      </c>
      <c r="H555" s="48">
        <f>'PNC, Exon. &amp; no Exon.'!C621</f>
        <v>0</v>
      </c>
      <c r="I555" s="82"/>
      <c r="J555" s="63">
        <f t="shared" si="73"/>
        <v>0</v>
      </c>
      <c r="K555" s="48">
        <f t="shared" si="74"/>
        <v>0</v>
      </c>
      <c r="L555" s="94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5" hidden="1" customHeight="1" x14ac:dyDescent="0.2">
      <c r="A556" s="11"/>
      <c r="B556" s="52" t="s">
        <v>120</v>
      </c>
      <c r="C556" s="48"/>
      <c r="D556" s="48"/>
      <c r="E556" s="82"/>
      <c r="F556" s="63">
        <f t="shared" si="70"/>
        <v>0</v>
      </c>
      <c r="G556" s="48">
        <f>'PNC, Exon. &amp; no Exon.'!B622</f>
        <v>0</v>
      </c>
      <c r="H556" s="48">
        <f>'PNC, Exon. &amp; no Exon.'!C622</f>
        <v>0</v>
      </c>
      <c r="I556" s="82"/>
      <c r="J556" s="63">
        <f t="shared" si="73"/>
        <v>0</v>
      </c>
      <c r="K556" s="48">
        <f t="shared" si="74"/>
        <v>0</v>
      </c>
      <c r="L556" s="94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5" hidden="1" customHeight="1" x14ac:dyDescent="0.2">
      <c r="A557" s="11"/>
      <c r="B557" s="52" t="s">
        <v>166</v>
      </c>
      <c r="C557" s="48"/>
      <c r="D557" s="48"/>
      <c r="E557" s="82"/>
      <c r="F557" s="63">
        <f t="shared" si="70"/>
        <v>0</v>
      </c>
      <c r="G557" s="48">
        <f>'PNC, Exon. &amp; no Exon.'!B623</f>
        <v>0</v>
      </c>
      <c r="H557" s="48">
        <f>'PNC, Exon. &amp; no Exon.'!C623</f>
        <v>0</v>
      </c>
      <c r="I557" s="82"/>
      <c r="J557" s="63">
        <f t="shared" si="73"/>
        <v>0</v>
      </c>
      <c r="K557" s="48">
        <f t="shared" si="74"/>
        <v>0</v>
      </c>
      <c r="L557" s="94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5" hidden="1" customHeight="1" x14ac:dyDescent="0.2">
      <c r="A558" s="11"/>
      <c r="B558" s="52" t="s">
        <v>103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3"/>
        <v>0</v>
      </c>
      <c r="K558" s="48">
        <f t="shared" si="74"/>
        <v>0</v>
      </c>
      <c r="L558" s="94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5" hidden="1" customHeight="1" x14ac:dyDescent="0.2">
      <c r="A559" s="11"/>
      <c r="B559" s="51" t="s">
        <v>110</v>
      </c>
      <c r="C559" s="48"/>
      <c r="D559" s="48"/>
      <c r="E559" s="84"/>
      <c r="F559" s="63">
        <f t="shared" si="76"/>
        <v>0</v>
      </c>
      <c r="G559" s="48">
        <f>'PNC, Exon. &amp; no Exon.'!B625</f>
        <v>0</v>
      </c>
      <c r="H559" s="48">
        <f>'PNC, Exon. &amp; no Exon.'!C625</f>
        <v>0</v>
      </c>
      <c r="I559" s="82"/>
      <c r="J559" s="63">
        <f t="shared" si="73"/>
        <v>0</v>
      </c>
      <c r="K559" s="48">
        <f t="shared" si="74"/>
        <v>0</v>
      </c>
      <c r="L559" s="94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5" hidden="1" customHeight="1" x14ac:dyDescent="0.2">
      <c r="A560" s="11"/>
      <c r="B560" s="52" t="s">
        <v>164</v>
      </c>
      <c r="C560" s="48"/>
      <c r="D560" s="48"/>
      <c r="E560" s="82"/>
      <c r="F560" s="63">
        <f t="shared" si="76"/>
        <v>0</v>
      </c>
      <c r="G560" s="48">
        <f>'PNC, Exon. &amp; no Exon.'!B626</f>
        <v>0</v>
      </c>
      <c r="H560" s="48">
        <f>'PNC, Exon. &amp; no Exon.'!C626</f>
        <v>0</v>
      </c>
      <c r="I560" s="82"/>
      <c r="J560" s="63">
        <f t="shared" si="73"/>
        <v>0</v>
      </c>
      <c r="K560" s="48">
        <f t="shared" si="74"/>
        <v>0</v>
      </c>
      <c r="L560" s="94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5" hidden="1" customHeight="1" x14ac:dyDescent="0.2">
      <c r="A561" s="11"/>
      <c r="B561" s="52" t="s">
        <v>119</v>
      </c>
      <c r="C561" s="48"/>
      <c r="D561" s="48"/>
      <c r="E561" s="82"/>
      <c r="F561" s="63">
        <f t="shared" si="76"/>
        <v>0</v>
      </c>
      <c r="G561" s="48">
        <f>'PNC, Exon. &amp; no Exon.'!B627</f>
        <v>0</v>
      </c>
      <c r="H561" s="48">
        <f>'PNC, Exon. &amp; no Exon.'!C627</f>
        <v>0</v>
      </c>
      <c r="I561" s="82"/>
      <c r="J561" s="63">
        <f t="shared" si="73"/>
        <v>0</v>
      </c>
      <c r="K561" s="48">
        <f t="shared" si="74"/>
        <v>0</v>
      </c>
      <c r="L561" s="94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5" hidden="1" customHeight="1" x14ac:dyDescent="0.2">
      <c r="A562" s="11"/>
      <c r="B562" s="52" t="s">
        <v>121</v>
      </c>
      <c r="C562" s="48"/>
      <c r="D562" s="48"/>
      <c r="E562" s="82"/>
      <c r="F562" s="63">
        <f t="shared" si="76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3"/>
        <v>0</v>
      </c>
      <c r="K562" s="48">
        <f t="shared" si="74"/>
        <v>0</v>
      </c>
      <c r="L562" s="94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6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3"/>
        <v>0</v>
      </c>
      <c r="K563" s="48">
        <f t="shared" si="74"/>
        <v>0</v>
      </c>
      <c r="L563" s="94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5" hidden="1" customHeight="1" x14ac:dyDescent="0.2">
      <c r="A564" s="11"/>
      <c r="B564" s="52" t="s">
        <v>106</v>
      </c>
      <c r="C564" s="48"/>
      <c r="D564" s="48"/>
      <c r="E564" s="84"/>
      <c r="F564" s="63">
        <f t="shared" si="76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3"/>
        <v>0</v>
      </c>
      <c r="K564" s="48">
        <f t="shared" si="74"/>
        <v>0</v>
      </c>
      <c r="L564" s="94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5" hidden="1" customHeight="1" x14ac:dyDescent="0.2">
      <c r="A565" s="11"/>
      <c r="B565" s="52" t="s">
        <v>104</v>
      </c>
      <c r="C565" s="48"/>
      <c r="D565" s="48"/>
      <c r="E565" s="84"/>
      <c r="F565" s="63">
        <f t="shared" si="76"/>
        <v>0</v>
      </c>
      <c r="G565" s="48">
        <f>'PNC, Exon. &amp; no Exon.'!B631</f>
        <v>0</v>
      </c>
      <c r="H565" s="48">
        <f>'PNC, Exon. &amp; no Exon.'!C631</f>
        <v>0</v>
      </c>
      <c r="I565" s="82"/>
      <c r="J565" s="63">
        <f t="shared" si="73"/>
        <v>0</v>
      </c>
      <c r="K565" s="48">
        <f t="shared" si="74"/>
        <v>0</v>
      </c>
      <c r="L565" s="94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5" hidden="1" customHeight="1" x14ac:dyDescent="0.2">
      <c r="A566" s="11"/>
      <c r="B566" s="52" t="s">
        <v>111</v>
      </c>
      <c r="C566" s="48"/>
      <c r="D566" s="48"/>
      <c r="E566" s="84"/>
      <c r="F566" s="63">
        <f>(C566+D566)</f>
        <v>0</v>
      </c>
      <c r="G566" s="48">
        <f>'PNC, Exon. &amp; no Exon.'!B632</f>
        <v>0</v>
      </c>
      <c r="H566" s="48">
        <f>'PNC, Exon. &amp; no Exon.'!C632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3" t="s">
        <v>42</v>
      </c>
      <c r="B573" s="183"/>
      <c r="C573" s="183"/>
      <c r="D573" s="183"/>
      <c r="E573" s="183"/>
      <c r="F573" s="183"/>
      <c r="G573" s="183"/>
      <c r="H573" s="183"/>
      <c r="I573" s="183"/>
      <c r="J573" s="183"/>
      <c r="K573" s="183"/>
      <c r="L573" s="183"/>
      <c r="M573" s="183"/>
      <c r="N573" s="183"/>
    </row>
    <row r="574" spans="1:14" hidden="1" x14ac:dyDescent="0.2">
      <c r="A574" s="184" t="s">
        <v>59</v>
      </c>
      <c r="B574" s="184"/>
      <c r="C574" s="184"/>
      <c r="D574" s="184"/>
      <c r="E574" s="184"/>
      <c r="F574" s="184"/>
      <c r="G574" s="184"/>
      <c r="H574" s="184"/>
      <c r="I574" s="184"/>
      <c r="J574" s="184"/>
      <c r="K574" s="184"/>
      <c r="L574" s="184"/>
      <c r="M574" s="184"/>
      <c r="N574" s="184"/>
    </row>
    <row r="575" spans="1:14" hidden="1" x14ac:dyDescent="0.2">
      <c r="A575" s="186" t="s">
        <v>144</v>
      </c>
      <c r="B575" s="186"/>
      <c r="C575" s="186"/>
      <c r="D575" s="186"/>
      <c r="E575" s="186"/>
      <c r="F575" s="186"/>
      <c r="G575" s="186"/>
      <c r="H575" s="186"/>
      <c r="I575" s="186"/>
      <c r="J575" s="186"/>
      <c r="K575" s="186"/>
      <c r="L575" s="186"/>
      <c r="M575" s="186"/>
      <c r="N575" s="186"/>
    </row>
    <row r="576" spans="1:14" hidden="1" x14ac:dyDescent="0.2">
      <c r="A576" s="184" t="s">
        <v>114</v>
      </c>
      <c r="B576" s="184"/>
      <c r="C576" s="184"/>
      <c r="D576" s="184"/>
      <c r="E576" s="184"/>
      <c r="F576" s="184"/>
      <c r="G576" s="184"/>
      <c r="H576" s="184"/>
      <c r="I576" s="184"/>
      <c r="J576" s="184"/>
      <c r="K576" s="184"/>
      <c r="L576" s="184"/>
      <c r="M576" s="184"/>
      <c r="N576" s="184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7" t="s">
        <v>33</v>
      </c>
      <c r="C578" s="187" t="s">
        <v>146</v>
      </c>
      <c r="D578" s="187"/>
      <c r="E578" s="187" t="s">
        <v>52</v>
      </c>
      <c r="F578" s="187"/>
      <c r="G578" s="187" t="s">
        <v>147</v>
      </c>
      <c r="H578" s="187"/>
      <c r="I578" s="187"/>
      <c r="J578" s="187"/>
      <c r="K578" s="187" t="s">
        <v>29</v>
      </c>
      <c r="L578" s="187"/>
      <c r="M578" s="187" t="s">
        <v>62</v>
      </c>
      <c r="N578" s="187"/>
    </row>
    <row r="579" spans="1:14" ht="33" hidden="1" customHeight="1" x14ac:dyDescent="0.2">
      <c r="A579" s="96"/>
      <c r="B579" s="187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78">(G580+H580)</f>
        <v>0</v>
      </c>
      <c r="K580" s="48">
        <f>J580-F580</f>
        <v>0</v>
      </c>
      <c r="L580" s="94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163</v>
      </c>
      <c r="C581" s="49"/>
      <c r="D581" s="49"/>
      <c r="E581" s="82"/>
      <c r="F581" s="63">
        <f t="shared" si="77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78"/>
        <v>0</v>
      </c>
      <c r="K581" s="48">
        <f>J581-F581</f>
        <v>0</v>
      </c>
      <c r="L581" s="94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5" hidden="1" customHeight="1" x14ac:dyDescent="0.2">
      <c r="A582" s="98"/>
      <c r="B582" s="52" t="s">
        <v>100</v>
      </c>
      <c r="C582" s="49"/>
      <c r="D582" s="49"/>
      <c r="E582" s="82"/>
      <c r="F582" s="63">
        <f t="shared" si="77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4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7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78"/>
        <v>0</v>
      </c>
      <c r="K583" s="48">
        <f t="shared" si="82"/>
        <v>0</v>
      </c>
      <c r="L583" s="94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7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78"/>
        <v>0</v>
      </c>
      <c r="K584" s="48">
        <f t="shared" si="82"/>
        <v>0</v>
      </c>
      <c r="L584" s="94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7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78"/>
        <v>0</v>
      </c>
      <c r="K585" s="48">
        <f t="shared" si="82"/>
        <v>0</v>
      </c>
      <c r="L585" s="94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7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78"/>
        <v>0</v>
      </c>
      <c r="K586" s="48">
        <f t="shared" si="82"/>
        <v>0</v>
      </c>
      <c r="L586" s="94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7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78"/>
        <v>0</v>
      </c>
      <c r="K587" s="48">
        <f t="shared" si="82"/>
        <v>0</v>
      </c>
      <c r="L587" s="94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78"/>
        <v>0</v>
      </c>
      <c r="K588" s="48">
        <f t="shared" si="82"/>
        <v>0</v>
      </c>
      <c r="L588" s="94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7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78"/>
        <v>0</v>
      </c>
      <c r="K589" s="48">
        <f t="shared" si="82"/>
        <v>0</v>
      </c>
      <c r="L589" s="94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5" hidden="1" customHeight="1" x14ac:dyDescent="0.2">
      <c r="A590" s="98"/>
      <c r="B590" s="52" t="s">
        <v>99</v>
      </c>
      <c r="C590" s="99"/>
      <c r="D590" s="99"/>
      <c r="E590" s="84"/>
      <c r="F590" s="63">
        <f t="shared" si="77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78"/>
        <v>0</v>
      </c>
      <c r="K590" s="48">
        <f t="shared" si="82"/>
        <v>0</v>
      </c>
      <c r="L590" s="94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7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78"/>
        <v>0</v>
      </c>
      <c r="K591" s="48">
        <f>J591-F591</f>
        <v>0</v>
      </c>
      <c r="L591" s="94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7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4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78"/>
        <v>0</v>
      </c>
      <c r="K593" s="48">
        <f t="shared" si="84"/>
        <v>0</v>
      </c>
      <c r="L593" s="94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7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78"/>
        <v>0</v>
      </c>
      <c r="K594" s="48">
        <f t="shared" si="84"/>
        <v>0</v>
      </c>
      <c r="L594" s="94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5" hidden="1" customHeight="1" x14ac:dyDescent="0.2">
      <c r="A595" s="11"/>
      <c r="B595" s="52" t="s">
        <v>108</v>
      </c>
      <c r="C595" s="99"/>
      <c r="D595" s="99"/>
      <c r="E595" s="82"/>
      <c r="F595" s="63">
        <f t="shared" si="77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78"/>
        <v>0</v>
      </c>
      <c r="K595" s="48">
        <f t="shared" si="84"/>
        <v>0</v>
      </c>
      <c r="L595" s="94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78"/>
        <v>0</v>
      </c>
      <c r="K596" s="48">
        <f t="shared" si="84"/>
        <v>0</v>
      </c>
      <c r="L596" s="94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78"/>
        <v>0</v>
      </c>
      <c r="K597" s="48">
        <f t="shared" si="84"/>
        <v>0</v>
      </c>
      <c r="L597" s="94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5" hidden="1" customHeight="1" x14ac:dyDescent="0.2">
      <c r="A598" s="11"/>
      <c r="B598" s="52" t="s">
        <v>101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7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78"/>
        <v>0</v>
      </c>
      <c r="K599" s="48">
        <f t="shared" si="84"/>
        <v>0</v>
      </c>
      <c r="L599" s="94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5" hidden="1" customHeight="1" x14ac:dyDescent="0.2">
      <c r="A600" s="11"/>
      <c r="B600" s="52" t="s">
        <v>102</v>
      </c>
      <c r="C600" s="99"/>
      <c r="D600" s="99"/>
      <c r="E600" s="82"/>
      <c r="F600" s="63">
        <f t="shared" si="77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78"/>
        <v>0</v>
      </c>
      <c r="K600" s="48">
        <f t="shared" si="84"/>
        <v>0</v>
      </c>
      <c r="L600" s="94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5" hidden="1" customHeight="1" x14ac:dyDescent="0.2">
      <c r="A601" s="11"/>
      <c r="B601" s="51" t="s">
        <v>116</v>
      </c>
      <c r="C601" s="49"/>
      <c r="D601" s="49"/>
      <c r="E601" s="82"/>
      <c r="F601" s="63">
        <f t="shared" si="77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78"/>
        <v>0</v>
      </c>
      <c r="K601" s="48">
        <f t="shared" si="84"/>
        <v>0</v>
      </c>
      <c r="L601" s="94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5" hidden="1" customHeight="1" x14ac:dyDescent="0.2">
      <c r="A602" s="11"/>
      <c r="B602" s="52" t="s">
        <v>107</v>
      </c>
      <c r="C602" s="49"/>
      <c r="D602" s="49"/>
      <c r="E602" s="84"/>
      <c r="F602" s="63">
        <f t="shared" si="77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78"/>
        <v>0</v>
      </c>
      <c r="K602" s="48">
        <f t="shared" si="84"/>
        <v>0</v>
      </c>
      <c r="L602" s="94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7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78"/>
        <v>0</v>
      </c>
      <c r="K603" s="48">
        <f t="shared" si="84"/>
        <v>0</v>
      </c>
      <c r="L603" s="94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5" hidden="1" customHeight="1" x14ac:dyDescent="0.2">
      <c r="A604" s="11"/>
      <c r="B604" s="52" t="s">
        <v>105</v>
      </c>
      <c r="C604" s="99"/>
      <c r="D604" s="99"/>
      <c r="E604" s="84"/>
      <c r="F604" s="63">
        <f t="shared" si="77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78"/>
        <v>0</v>
      </c>
      <c r="K604" s="48">
        <f t="shared" si="84"/>
        <v>0</v>
      </c>
      <c r="L604" s="94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5" hidden="1" customHeight="1" x14ac:dyDescent="0.2">
      <c r="A605" s="11"/>
      <c r="B605" s="52" t="s">
        <v>115</v>
      </c>
      <c r="C605" s="99"/>
      <c r="D605" s="99"/>
      <c r="E605" s="84"/>
      <c r="F605" s="63">
        <f t="shared" si="77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78"/>
        <v>0</v>
      </c>
      <c r="K605" s="48">
        <f t="shared" si="84"/>
        <v>0</v>
      </c>
      <c r="L605" s="94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5" hidden="1" customHeight="1" x14ac:dyDescent="0.2">
      <c r="A606" s="11"/>
      <c r="B606" s="52" t="s">
        <v>117</v>
      </c>
      <c r="C606" s="99"/>
      <c r="D606" s="99"/>
      <c r="E606" s="84"/>
      <c r="F606" s="63">
        <f t="shared" si="77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78"/>
        <v>0</v>
      </c>
      <c r="K606" s="48">
        <f t="shared" si="84"/>
        <v>0</v>
      </c>
      <c r="L606" s="94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5" hidden="1" customHeight="1" x14ac:dyDescent="0.2">
      <c r="A607" s="11"/>
      <c r="B607" s="52" t="s">
        <v>120</v>
      </c>
      <c r="C607" s="99"/>
      <c r="D607" s="99"/>
      <c r="E607" s="84"/>
      <c r="F607" s="63">
        <f t="shared" si="77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78"/>
        <v>0</v>
      </c>
      <c r="K607" s="48">
        <f t="shared" si="84"/>
        <v>0</v>
      </c>
      <c r="L607" s="94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5" hidden="1" customHeight="1" x14ac:dyDescent="0.2">
      <c r="A608" s="11"/>
      <c r="B608" s="52" t="s">
        <v>166</v>
      </c>
      <c r="C608" s="99"/>
      <c r="D608" s="99"/>
      <c r="E608" s="82"/>
      <c r="F608" s="63">
        <f t="shared" si="77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78"/>
        <v>0</v>
      </c>
      <c r="K608" s="48">
        <f t="shared" si="84"/>
        <v>0</v>
      </c>
      <c r="L608" s="94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5" hidden="1" customHeight="1" x14ac:dyDescent="0.2">
      <c r="A609" s="11"/>
      <c r="B609" s="52" t="s">
        <v>103</v>
      </c>
      <c r="C609" s="49"/>
      <c r="D609" s="49"/>
      <c r="E609" s="82"/>
      <c r="F609" s="63">
        <f t="shared" si="77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78"/>
        <v>0</v>
      </c>
      <c r="K609" s="48">
        <f t="shared" si="84"/>
        <v>0</v>
      </c>
      <c r="L609" s="94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5" hidden="1" customHeight="1" x14ac:dyDescent="0.2">
      <c r="A610" s="11"/>
      <c r="B610" s="51" t="s">
        <v>110</v>
      </c>
      <c r="C610" s="49"/>
      <c r="D610" s="49"/>
      <c r="E610" s="84"/>
      <c r="F610" s="63">
        <f t="shared" ref="F610:F616" si="85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78"/>
        <v>0</v>
      </c>
      <c r="K610" s="48">
        <f t="shared" si="84"/>
        <v>0</v>
      </c>
      <c r="L610" s="94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5" hidden="1" customHeight="1" x14ac:dyDescent="0.2">
      <c r="A611" s="11"/>
      <c r="B611" s="52" t="s">
        <v>164</v>
      </c>
      <c r="C611" s="49"/>
      <c r="D611" s="49"/>
      <c r="E611" s="82"/>
      <c r="F611" s="63">
        <f t="shared" si="85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78"/>
        <v>0</v>
      </c>
      <c r="K611" s="48">
        <f t="shared" si="84"/>
        <v>0</v>
      </c>
      <c r="L611" s="94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5" hidden="1" customHeight="1" x14ac:dyDescent="0.2">
      <c r="A612" s="11"/>
      <c r="B612" s="52" t="s">
        <v>119</v>
      </c>
      <c r="C612" s="49"/>
      <c r="D612" s="49"/>
      <c r="E612" s="82"/>
      <c r="F612" s="63">
        <f t="shared" si="85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4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5" hidden="1" customHeight="1" x14ac:dyDescent="0.2">
      <c r="A613" s="11"/>
      <c r="B613" s="52" t="s">
        <v>121</v>
      </c>
      <c r="C613" s="49"/>
      <c r="D613" s="49"/>
      <c r="E613" s="82"/>
      <c r="F613" s="63">
        <f t="shared" si="85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78"/>
        <v>0</v>
      </c>
      <c r="K613" s="48">
        <f t="shared" si="86"/>
        <v>0</v>
      </c>
      <c r="L613" s="94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5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78"/>
        <v>0</v>
      </c>
      <c r="K614" s="48">
        <f t="shared" si="86"/>
        <v>0</v>
      </c>
      <c r="L614" s="94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5" hidden="1" customHeight="1" x14ac:dyDescent="0.2">
      <c r="A615" s="11"/>
      <c r="B615" s="52" t="s">
        <v>106</v>
      </c>
      <c r="C615" s="49"/>
      <c r="D615" s="49"/>
      <c r="E615" s="84"/>
      <c r="F615" s="63">
        <f t="shared" si="85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78"/>
        <v>0</v>
      </c>
      <c r="K615" s="48">
        <f t="shared" si="86"/>
        <v>0</v>
      </c>
      <c r="L615" s="94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104</v>
      </c>
      <c r="C616" s="49"/>
      <c r="D616" s="49"/>
      <c r="E616" s="84"/>
      <c r="F616" s="63">
        <f t="shared" si="85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78"/>
        <v>0</v>
      </c>
      <c r="K616" s="48">
        <f t="shared" si="86"/>
        <v>0</v>
      </c>
      <c r="L616" s="94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111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5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3" t="s">
        <v>42</v>
      </c>
      <c r="B624" s="183"/>
      <c r="C624" s="183"/>
      <c r="D624" s="183"/>
      <c r="E624" s="183"/>
      <c r="F624" s="183"/>
      <c r="G624" s="183"/>
      <c r="H624" s="183"/>
      <c r="I624" s="183"/>
      <c r="J624" s="183"/>
      <c r="K624" s="183"/>
      <c r="L624" s="183"/>
      <c r="M624" s="183"/>
      <c r="N624" s="183"/>
    </row>
    <row r="625" spans="1:14" hidden="1" x14ac:dyDescent="0.2">
      <c r="A625" s="184" t="s">
        <v>59</v>
      </c>
      <c r="B625" s="184"/>
      <c r="C625" s="184"/>
      <c r="D625" s="184"/>
      <c r="E625" s="184"/>
      <c r="F625" s="184"/>
      <c r="G625" s="184"/>
      <c r="H625" s="184"/>
      <c r="I625" s="184"/>
      <c r="J625" s="184"/>
      <c r="K625" s="184"/>
      <c r="L625" s="184"/>
      <c r="M625" s="184"/>
      <c r="N625" s="184"/>
    </row>
    <row r="626" spans="1:14" hidden="1" x14ac:dyDescent="0.2">
      <c r="A626" s="186" t="s">
        <v>145</v>
      </c>
      <c r="B626" s="186"/>
      <c r="C626" s="186"/>
      <c r="D626" s="186"/>
      <c r="E626" s="186"/>
      <c r="F626" s="186"/>
      <c r="G626" s="186"/>
      <c r="H626" s="186"/>
      <c r="I626" s="186"/>
      <c r="J626" s="186"/>
      <c r="K626" s="186"/>
      <c r="L626" s="186"/>
      <c r="M626" s="186"/>
      <c r="N626" s="186"/>
    </row>
    <row r="627" spans="1:14" hidden="1" x14ac:dyDescent="0.2">
      <c r="A627" s="184" t="s">
        <v>114</v>
      </c>
      <c r="B627" s="184"/>
      <c r="C627" s="184"/>
      <c r="D627" s="184"/>
      <c r="E627" s="184"/>
      <c r="F627" s="184"/>
      <c r="G627" s="184"/>
      <c r="H627" s="184"/>
      <c r="I627" s="184"/>
      <c r="J627" s="184"/>
      <c r="K627" s="184"/>
      <c r="L627" s="184"/>
      <c r="M627" s="184"/>
      <c r="N627" s="184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7" t="s">
        <v>33</v>
      </c>
      <c r="C629" s="187" t="s">
        <v>146</v>
      </c>
      <c r="D629" s="187"/>
      <c r="E629" s="187" t="s">
        <v>52</v>
      </c>
      <c r="F629" s="187"/>
      <c r="G629" s="187" t="s">
        <v>147</v>
      </c>
      <c r="H629" s="187"/>
      <c r="I629" s="187"/>
      <c r="J629" s="187"/>
      <c r="K629" s="187" t="s">
        <v>29</v>
      </c>
      <c r="L629" s="187"/>
      <c r="M629" s="187" t="s">
        <v>62</v>
      </c>
      <c r="N629" s="187"/>
    </row>
    <row r="630" spans="1:14" ht="30.75" hidden="1" customHeight="1" x14ac:dyDescent="0.2">
      <c r="A630" s="96"/>
      <c r="B630" s="187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8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163</v>
      </c>
      <c r="C632" s="141"/>
      <c r="D632" s="141"/>
      <c r="E632" s="82"/>
      <c r="F632" s="63">
        <f t="shared" si="88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4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5" hidden="1" customHeight="1" x14ac:dyDescent="0.2">
      <c r="A633" s="98"/>
      <c r="B633" s="52" t="s">
        <v>100</v>
      </c>
      <c r="C633" s="141"/>
      <c r="D633" s="141"/>
      <c r="E633" s="82"/>
      <c r="F633" s="63">
        <f t="shared" si="88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89"/>
        <v>0</v>
      </c>
      <c r="K633" s="48">
        <f t="shared" si="90"/>
        <v>0</v>
      </c>
      <c r="L633" s="94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8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89"/>
        <v>0</v>
      </c>
      <c r="K634" s="48">
        <f t="shared" si="90"/>
        <v>0</v>
      </c>
      <c r="L634" s="94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8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89"/>
        <v>0</v>
      </c>
      <c r="K635" s="48">
        <f t="shared" si="90"/>
        <v>0</v>
      </c>
      <c r="L635" s="94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8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89"/>
        <v>0</v>
      </c>
      <c r="K636" s="48">
        <f t="shared" si="90"/>
        <v>0</v>
      </c>
      <c r="L636" s="94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8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89"/>
        <v>0</v>
      </c>
      <c r="K637" s="48">
        <f t="shared" si="90"/>
        <v>0</v>
      </c>
      <c r="L637" s="94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8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89"/>
        <v>0</v>
      </c>
      <c r="K638" s="48">
        <f t="shared" si="90"/>
        <v>0</v>
      </c>
      <c r="L638" s="94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8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89"/>
        <v>0</v>
      </c>
      <c r="K639" s="48">
        <f t="shared" si="90"/>
        <v>0</v>
      </c>
      <c r="L639" s="94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8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89"/>
        <v>0</v>
      </c>
      <c r="K640" s="48">
        <f t="shared" si="90"/>
        <v>0</v>
      </c>
      <c r="L640" s="94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5" hidden="1" customHeight="1" x14ac:dyDescent="0.2">
      <c r="A641" s="98"/>
      <c r="B641" s="52" t="s">
        <v>99</v>
      </c>
      <c r="C641" s="48"/>
      <c r="D641" s="48"/>
      <c r="E641" s="84"/>
      <c r="F641" s="63">
        <f t="shared" si="88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89"/>
        <v>0</v>
      </c>
      <c r="K641" s="48">
        <f t="shared" si="90"/>
        <v>0</v>
      </c>
      <c r="L641" s="94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8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89"/>
        <v>0</v>
      </c>
      <c r="K642" s="48">
        <f t="shared" si="90"/>
        <v>0</v>
      </c>
      <c r="L642" s="94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8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89"/>
        <v>0</v>
      </c>
      <c r="K643" s="48">
        <f t="shared" si="90"/>
        <v>0</v>
      </c>
      <c r="L643" s="94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8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89"/>
        <v>0</v>
      </c>
      <c r="K644" s="48">
        <f t="shared" si="90"/>
        <v>0</v>
      </c>
      <c r="L644" s="94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8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89"/>
        <v>0</v>
      </c>
      <c r="K645" s="48">
        <f t="shared" si="90"/>
        <v>0</v>
      </c>
      <c r="L645" s="94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5" hidden="1" customHeight="1" x14ac:dyDescent="0.2">
      <c r="A646" s="11"/>
      <c r="B646" s="52" t="s">
        <v>108</v>
      </c>
      <c r="C646" s="141"/>
      <c r="D646" s="141"/>
      <c r="E646" s="82"/>
      <c r="F646" s="63">
        <f t="shared" si="88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89"/>
        <v>0</v>
      </c>
      <c r="K646" s="48">
        <f t="shared" si="90"/>
        <v>0</v>
      </c>
      <c r="L646" s="94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8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89"/>
        <v>0</v>
      </c>
      <c r="K647" s="48">
        <f t="shared" si="90"/>
        <v>0</v>
      </c>
      <c r="L647" s="94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8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89"/>
        <v>0</v>
      </c>
      <c r="K648" s="48">
        <f t="shared" si="90"/>
        <v>0</v>
      </c>
      <c r="L648" s="94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5" hidden="1" customHeight="1" x14ac:dyDescent="0.2">
      <c r="A649" s="11"/>
      <c r="B649" s="52" t="s">
        <v>101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89"/>
        <v>0</v>
      </c>
      <c r="K649" s="48">
        <f t="shared" si="90"/>
        <v>0</v>
      </c>
      <c r="L649" s="94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4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89"/>
        <v>0</v>
      </c>
      <c r="K650" s="48">
        <f t="shared" si="90"/>
        <v>0</v>
      </c>
      <c r="L650" s="94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5" hidden="1" customHeight="1" x14ac:dyDescent="0.2">
      <c r="A651" s="11"/>
      <c r="B651" s="52" t="s">
        <v>102</v>
      </c>
      <c r="C651" s="141"/>
      <c r="D651" s="141"/>
      <c r="E651" s="82"/>
      <c r="F651" s="63">
        <f t="shared" si="94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89"/>
        <v>0</v>
      </c>
      <c r="K651" s="48">
        <f t="shared" si="90"/>
        <v>0</v>
      </c>
      <c r="L651" s="94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5" hidden="1" customHeight="1" x14ac:dyDescent="0.2">
      <c r="A652" s="11"/>
      <c r="B652" s="51" t="s">
        <v>116</v>
      </c>
      <c r="C652" s="141"/>
      <c r="D652" s="141"/>
      <c r="E652" s="82"/>
      <c r="F652" s="63">
        <f t="shared" si="94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89"/>
        <v>0</v>
      </c>
      <c r="K652" s="48">
        <f t="shared" si="90"/>
        <v>0</v>
      </c>
      <c r="L652" s="94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5" hidden="1" customHeight="1" x14ac:dyDescent="0.2">
      <c r="A653" s="11"/>
      <c r="B653" s="52" t="s">
        <v>107</v>
      </c>
      <c r="C653" s="48"/>
      <c r="D653" s="48"/>
      <c r="E653" s="84"/>
      <c r="F653" s="63">
        <f t="shared" si="94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89"/>
        <v>0</v>
      </c>
      <c r="K653" s="48">
        <f t="shared" si="90"/>
        <v>0</v>
      </c>
      <c r="L653" s="94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4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89"/>
        <v>0</v>
      </c>
      <c r="K654" s="48">
        <f t="shared" si="90"/>
        <v>0</v>
      </c>
      <c r="L654" s="94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5" hidden="1" customHeight="1" x14ac:dyDescent="0.2">
      <c r="A655" s="11"/>
      <c r="B655" s="52" t="s">
        <v>105</v>
      </c>
      <c r="C655" s="48"/>
      <c r="D655" s="48"/>
      <c r="E655" s="84"/>
      <c r="F655" s="63">
        <f t="shared" si="94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89"/>
        <v>0</v>
      </c>
      <c r="K655" s="48">
        <f t="shared" si="90"/>
        <v>0</v>
      </c>
      <c r="L655" s="94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5" hidden="1" customHeight="1" x14ac:dyDescent="0.2">
      <c r="A656" s="11"/>
      <c r="B656" s="52" t="s">
        <v>115</v>
      </c>
      <c r="C656" s="141"/>
      <c r="D656" s="141"/>
      <c r="E656" s="84"/>
      <c r="F656" s="63">
        <f t="shared" si="94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89"/>
        <v>0</v>
      </c>
      <c r="K656" s="48">
        <f t="shared" si="90"/>
        <v>0</v>
      </c>
      <c r="L656" s="94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5" hidden="1" customHeight="1" x14ac:dyDescent="0.2">
      <c r="A657" s="11"/>
      <c r="B657" s="52" t="s">
        <v>117</v>
      </c>
      <c r="C657" s="141"/>
      <c r="D657" s="141"/>
      <c r="E657" s="84"/>
      <c r="F657" s="63">
        <f t="shared" si="94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89"/>
        <v>0</v>
      </c>
      <c r="K657" s="48">
        <f t="shared" si="90"/>
        <v>0</v>
      </c>
      <c r="L657" s="94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5" hidden="1" customHeight="1" x14ac:dyDescent="0.2">
      <c r="A658" s="11"/>
      <c r="B658" s="52" t="s">
        <v>120</v>
      </c>
      <c r="C658" s="141"/>
      <c r="D658" s="141"/>
      <c r="E658" s="84"/>
      <c r="F658" s="63">
        <f t="shared" si="94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89"/>
        <v>0</v>
      </c>
      <c r="K658" s="48">
        <f t="shared" si="90"/>
        <v>0</v>
      </c>
      <c r="L658" s="94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5" hidden="1" customHeight="1" x14ac:dyDescent="0.2">
      <c r="A659" s="11"/>
      <c r="B659" s="52" t="s">
        <v>166</v>
      </c>
      <c r="C659" s="141"/>
      <c r="D659" s="141"/>
      <c r="E659" s="82"/>
      <c r="F659" s="63">
        <f t="shared" si="94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89"/>
        <v>0</v>
      </c>
      <c r="K659" s="48">
        <f t="shared" si="90"/>
        <v>0</v>
      </c>
      <c r="L659" s="94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5" hidden="1" customHeight="1" x14ac:dyDescent="0.2">
      <c r="A660" s="11"/>
      <c r="B660" s="52" t="s">
        <v>103</v>
      </c>
      <c r="C660" s="48"/>
      <c r="D660" s="48"/>
      <c r="E660" s="82"/>
      <c r="F660" s="63">
        <f t="shared" si="94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89"/>
        <v>0</v>
      </c>
      <c r="K660" s="48">
        <f t="shared" si="90"/>
        <v>0</v>
      </c>
      <c r="L660" s="94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5" hidden="1" customHeight="1" x14ac:dyDescent="0.2">
      <c r="A661" s="11"/>
      <c r="B661" s="51" t="s">
        <v>110</v>
      </c>
      <c r="C661" s="48"/>
      <c r="D661" s="48"/>
      <c r="E661" s="84"/>
      <c r="F661" s="63">
        <f t="shared" ref="F661:F667" si="95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89"/>
        <v>0</v>
      </c>
      <c r="K661" s="48">
        <f t="shared" si="90"/>
        <v>0</v>
      </c>
      <c r="L661" s="94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5" hidden="1" customHeight="1" x14ac:dyDescent="0.2">
      <c r="A662" s="11"/>
      <c r="B662" s="52" t="s">
        <v>164</v>
      </c>
      <c r="C662" s="48"/>
      <c r="D662" s="48"/>
      <c r="E662" s="82"/>
      <c r="F662" s="63">
        <f t="shared" si="95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89"/>
        <v>0</v>
      </c>
      <c r="K662" s="48">
        <f t="shared" si="90"/>
        <v>0</v>
      </c>
      <c r="L662" s="94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5" hidden="1" customHeight="1" x14ac:dyDescent="0.2">
      <c r="A663" s="11"/>
      <c r="B663" s="52" t="s">
        <v>119</v>
      </c>
      <c r="C663" s="141"/>
      <c r="D663" s="141"/>
      <c r="E663" s="82"/>
      <c r="F663" s="63">
        <f t="shared" si="95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89"/>
        <v>0</v>
      </c>
      <c r="K663" s="48">
        <f t="shared" si="90"/>
        <v>0</v>
      </c>
      <c r="L663" s="94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5" hidden="1" customHeight="1" x14ac:dyDescent="0.2">
      <c r="A664" s="11"/>
      <c r="B664" s="52" t="s">
        <v>121</v>
      </c>
      <c r="C664" s="48"/>
      <c r="D664" s="48"/>
      <c r="E664" s="82"/>
      <c r="F664" s="63">
        <f t="shared" si="95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89"/>
        <v>0</v>
      </c>
      <c r="K664" s="48">
        <f t="shared" si="90"/>
        <v>0</v>
      </c>
      <c r="L664" s="94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5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89"/>
        <v>0</v>
      </c>
      <c r="K665" s="48">
        <f t="shared" si="90"/>
        <v>0</v>
      </c>
      <c r="L665" s="94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5" hidden="1" customHeight="1" x14ac:dyDescent="0.2">
      <c r="A666" s="11"/>
      <c r="B666" s="52" t="s">
        <v>106</v>
      </c>
      <c r="C666" s="48"/>
      <c r="D666" s="48"/>
      <c r="E666" s="82"/>
      <c r="F666" s="63">
        <f t="shared" si="95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89"/>
        <v>0</v>
      </c>
      <c r="K666" s="48">
        <f t="shared" si="90"/>
        <v>0</v>
      </c>
      <c r="L666" s="94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5" hidden="1" customHeight="1" x14ac:dyDescent="0.2">
      <c r="A667" s="11"/>
      <c r="B667" s="52" t="s">
        <v>104</v>
      </c>
      <c r="C667" s="141"/>
      <c r="D667" s="141"/>
      <c r="E667" s="82"/>
      <c r="F667" s="63">
        <f t="shared" si="95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89"/>
        <v>0</v>
      </c>
      <c r="K667" s="48">
        <f t="shared" si="90"/>
        <v>0</v>
      </c>
      <c r="L667" s="94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5" hidden="1" customHeight="1" x14ac:dyDescent="0.2">
      <c r="A668" s="11"/>
      <c r="B668" s="52" t="s">
        <v>111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" evalError="1"/>
    <ignoredError sqref="K64 J115:J133 F115:F145 J135:J145 F106 F64:F94 B106:E110 F107:H110 I106:N110 J64:J95 B158:N162 B56:N59 K115 B61 C61:N61 B112 C112:N112 I102:I103 E102:E103 C103:D103 J103 F103 K102:K103 L103:N103 J154:J155 K153:K155 I153:I155 F154:H154 E153:E155 C154:D155 B155 L154:N155 G155:H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3"/>
  <sheetViews>
    <sheetView workbookViewId="0">
      <selection activeCell="S528" sqref="S528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8" x14ac:dyDescent="0.2">
      <c r="A2" s="184" t="s">
        <v>95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8" x14ac:dyDescent="0.2">
      <c r="A3" s="186" t="s">
        <v>167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8" x14ac:dyDescent="0.2">
      <c r="A4" s="184" t="s">
        <v>114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7432064481.5200005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22.251949043013887</v>
      </c>
      <c r="Q7" s="50">
        <f>(P7)</f>
        <v>22.251949043013887</v>
      </c>
      <c r="R7" s="19"/>
    </row>
    <row r="8" spans="1:18" ht="15" customHeight="1" x14ac:dyDescent="0.2">
      <c r="A8" s="47">
        <v>2</v>
      </c>
      <c r="B8" s="52" t="s">
        <v>117</v>
      </c>
      <c r="C8" s="49">
        <v>4954170264.3599997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14.833017736467102</v>
      </c>
      <c r="Q8" s="50">
        <f>(Q7+P8)</f>
        <v>37.084966779480993</v>
      </c>
      <c r="R8" s="19"/>
    </row>
    <row r="9" spans="1:18" ht="15" customHeight="1" x14ac:dyDescent="0.2">
      <c r="A9" s="47">
        <v>3</v>
      </c>
      <c r="B9" s="52" t="s">
        <v>163</v>
      </c>
      <c r="C9" s="49">
        <v>4620633135.1300001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13.834391954622275</v>
      </c>
      <c r="Q9" s="50">
        <f>(Q8+P9)</f>
        <v>50.91935873410327</v>
      </c>
      <c r="R9" s="19"/>
    </row>
    <row r="10" spans="1:18" ht="15" customHeight="1" x14ac:dyDescent="0.2">
      <c r="A10" s="47">
        <v>4</v>
      </c>
      <c r="B10" s="52" t="s">
        <v>100</v>
      </c>
      <c r="C10" s="49">
        <v>4351349892.1499996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13.02814531671595</v>
      </c>
      <c r="Q10" s="50">
        <f t="shared" ref="Q10:Q32" si="0">(Q9+P10)</f>
        <v>63.947504050819219</v>
      </c>
      <c r="R10" s="19"/>
    </row>
    <row r="11" spans="1:18" ht="15" customHeight="1" x14ac:dyDescent="0.2">
      <c r="A11" s="47">
        <v>5</v>
      </c>
      <c r="B11" s="52" t="s">
        <v>92</v>
      </c>
      <c r="C11" s="49">
        <v>2491802260.7299995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7.4605726402000583</v>
      </c>
      <c r="Q11" s="50">
        <f t="shared" si="0"/>
        <v>71.408076691019275</v>
      </c>
      <c r="R11" s="19"/>
    </row>
    <row r="12" spans="1:18" ht="15" customHeight="1" x14ac:dyDescent="0.2">
      <c r="A12" s="47">
        <v>6</v>
      </c>
      <c r="B12" s="52" t="s">
        <v>97</v>
      </c>
      <c r="C12" s="49">
        <v>2471169648.46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7.3987976330001217</v>
      </c>
      <c r="Q12" s="50">
        <f t="shared" si="0"/>
        <v>78.80687432401939</v>
      </c>
      <c r="R12" s="19"/>
    </row>
    <row r="13" spans="1:18" ht="15" customHeight="1" x14ac:dyDescent="0.2">
      <c r="A13" s="47">
        <v>7</v>
      </c>
      <c r="B13" s="52" t="s">
        <v>96</v>
      </c>
      <c r="C13" s="49">
        <v>1174364848.3599999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3.5161033422935222</v>
      </c>
      <c r="Q13" s="50">
        <f t="shared" si="0"/>
        <v>82.322977666312909</v>
      </c>
      <c r="R13" s="19"/>
    </row>
    <row r="14" spans="1:18" ht="15" customHeight="1" x14ac:dyDescent="0.2">
      <c r="A14" s="47">
        <v>8</v>
      </c>
      <c r="B14" s="52" t="s">
        <v>90</v>
      </c>
      <c r="C14" s="49">
        <v>849164875.96000004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2.5424393983614388</v>
      </c>
      <c r="Q14" s="50">
        <f t="shared" si="0"/>
        <v>84.865417064674347</v>
      </c>
      <c r="R14" s="19"/>
    </row>
    <row r="15" spans="1:18" ht="15" customHeight="1" x14ac:dyDescent="0.2">
      <c r="A15" s="47">
        <v>9</v>
      </c>
      <c r="B15" s="52" t="s">
        <v>79</v>
      </c>
      <c r="C15" s="49">
        <v>821162701.6099999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2.4585995772351348</v>
      </c>
      <c r="Q15" s="50">
        <f t="shared" si="0"/>
        <v>87.324016641909481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609073272.63999999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1.823593896412901</v>
      </c>
      <c r="Q16" s="50">
        <f t="shared" si="0"/>
        <v>89.147610538322382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547286709.5200001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1.6386020334510216</v>
      </c>
      <c r="Q17" s="50">
        <f t="shared" si="0"/>
        <v>90.786212571773405</v>
      </c>
    </row>
    <row r="18" spans="1:17" ht="15" customHeight="1" x14ac:dyDescent="0.2">
      <c r="A18" s="47">
        <v>12</v>
      </c>
      <c r="B18" s="51" t="s">
        <v>116</v>
      </c>
      <c r="C18" s="49">
        <v>386596315.04000008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1.1574874685058765</v>
      </c>
      <c r="Q18" s="50">
        <f t="shared" si="0"/>
        <v>91.943700040279282</v>
      </c>
    </row>
    <row r="19" spans="1:17" ht="15" customHeight="1" x14ac:dyDescent="0.2">
      <c r="A19" s="47">
        <v>13</v>
      </c>
      <c r="B19" s="52" t="s">
        <v>108</v>
      </c>
      <c r="C19" s="49">
        <v>319597268.97000003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0.95688918753196439</v>
      </c>
      <c r="Q19" s="50">
        <f t="shared" si="0"/>
        <v>92.900589227811253</v>
      </c>
    </row>
    <row r="20" spans="1:17" ht="15" customHeight="1" x14ac:dyDescent="0.2">
      <c r="A20" s="47">
        <v>14</v>
      </c>
      <c r="B20" s="52" t="s">
        <v>104</v>
      </c>
      <c r="C20" s="49">
        <v>309592854.32999998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0.92693550167145999</v>
      </c>
      <c r="Q20" s="50">
        <f t="shared" si="0"/>
        <v>93.827524729482718</v>
      </c>
    </row>
    <row r="21" spans="1:17" ht="15" customHeight="1" x14ac:dyDescent="0.2">
      <c r="A21" s="47">
        <v>15</v>
      </c>
      <c r="B21" s="52" t="s">
        <v>102</v>
      </c>
      <c r="C21" s="49">
        <v>291629105.68000001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0.87315119711177236</v>
      </c>
      <c r="Q21" s="50">
        <f t="shared" si="0"/>
        <v>94.700675926594485</v>
      </c>
    </row>
    <row r="22" spans="1:17" ht="15" customHeight="1" x14ac:dyDescent="0.2">
      <c r="A22" s="47">
        <v>16</v>
      </c>
      <c r="B22" s="52" t="s">
        <v>115</v>
      </c>
      <c r="C22" s="49">
        <v>269215619.06999999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0.80604416875348339</v>
      </c>
      <c r="Q22" s="50">
        <f t="shared" si="0"/>
        <v>95.506720095347973</v>
      </c>
    </row>
    <row r="23" spans="1:17" ht="15" customHeight="1" x14ac:dyDescent="0.2">
      <c r="A23" s="47">
        <v>17</v>
      </c>
      <c r="B23" s="52" t="s">
        <v>81</v>
      </c>
      <c r="C23" s="49">
        <v>220464841.27000001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0.66008205740336356</v>
      </c>
      <c r="Q23" s="50">
        <f t="shared" si="0"/>
        <v>96.16680215275133</v>
      </c>
    </row>
    <row r="24" spans="1:17" ht="15" customHeight="1" x14ac:dyDescent="0.2">
      <c r="A24" s="47">
        <v>18</v>
      </c>
      <c r="B24" s="52" t="s">
        <v>80</v>
      </c>
      <c r="C24" s="49">
        <v>203295390.26999998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0.60867591719851077</v>
      </c>
      <c r="Q24" s="50">
        <f t="shared" si="0"/>
        <v>96.775478069949841</v>
      </c>
    </row>
    <row r="25" spans="1:17" ht="15" customHeight="1" x14ac:dyDescent="0.2">
      <c r="A25" s="47">
        <v>19</v>
      </c>
      <c r="B25" s="52" t="s">
        <v>83</v>
      </c>
      <c r="C25" s="49">
        <v>168598697.27999997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0.50479239381219665</v>
      </c>
      <c r="Q25" s="50">
        <f t="shared" si="0"/>
        <v>97.280270463762037</v>
      </c>
    </row>
    <row r="26" spans="1:17" ht="15" customHeight="1" x14ac:dyDescent="0.2">
      <c r="A26" s="47">
        <v>20</v>
      </c>
      <c r="B26" s="51" t="s">
        <v>110</v>
      </c>
      <c r="C26" s="49">
        <v>151189887.38999999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0.45266960188338262</v>
      </c>
      <c r="Q26" s="50">
        <f t="shared" si="0"/>
        <v>97.732940065645423</v>
      </c>
    </row>
    <row r="27" spans="1:17" ht="15" customHeight="1" x14ac:dyDescent="0.2">
      <c r="A27" s="47">
        <v>21</v>
      </c>
      <c r="B27" s="52" t="s">
        <v>111</v>
      </c>
      <c r="C27" s="49">
        <v>148734836.72999999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0.44531906525655773</v>
      </c>
      <c r="Q27" s="50">
        <f t="shared" si="0"/>
        <v>98.178259130901978</v>
      </c>
    </row>
    <row r="28" spans="1:17" ht="15" customHeight="1" x14ac:dyDescent="0.2">
      <c r="A28" s="47">
        <v>22</v>
      </c>
      <c r="B28" s="52" t="s">
        <v>101</v>
      </c>
      <c r="C28" s="49">
        <v>139164607.09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0.41666534961553481</v>
      </c>
      <c r="Q28" s="50">
        <f t="shared" si="0"/>
        <v>98.594924480517506</v>
      </c>
    </row>
    <row r="29" spans="1:17" ht="15" customHeight="1" x14ac:dyDescent="0.2">
      <c r="A29" s="47">
        <v>23</v>
      </c>
      <c r="B29" s="52" t="s">
        <v>120</v>
      </c>
      <c r="C29" s="49">
        <v>103423525.14000002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0.30965487678242942</v>
      </c>
      <c r="Q29" s="50">
        <f t="shared" si="0"/>
        <v>98.904579357299937</v>
      </c>
    </row>
    <row r="30" spans="1:17" ht="15" customHeight="1" x14ac:dyDescent="0.2">
      <c r="A30" s="47">
        <v>24</v>
      </c>
      <c r="B30" s="52" t="s">
        <v>93</v>
      </c>
      <c r="C30" s="49">
        <v>94603482.370000005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0.28324725575555915</v>
      </c>
      <c r="Q30" s="50">
        <f>(Q29+P30)</f>
        <v>99.187826613055492</v>
      </c>
    </row>
    <row r="31" spans="1:17" ht="15" customHeight="1" x14ac:dyDescent="0.2">
      <c r="A31" s="47">
        <v>25</v>
      </c>
      <c r="B31" s="52" t="s">
        <v>119</v>
      </c>
      <c r="C31" s="49">
        <v>77303324.429999992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0.23144977285236451</v>
      </c>
      <c r="Q31" s="50">
        <f>(Q30+P31)</f>
        <v>99.41927638590785</v>
      </c>
    </row>
    <row r="32" spans="1:17" ht="15" customHeight="1" x14ac:dyDescent="0.2">
      <c r="A32" s="47">
        <v>26</v>
      </c>
      <c r="B32" s="52" t="s">
        <v>99</v>
      </c>
      <c r="C32" s="49">
        <v>70979049.819999993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0.21251459855380067</v>
      </c>
      <c r="Q32" s="50">
        <f t="shared" si="0"/>
        <v>99.631790984461645</v>
      </c>
    </row>
    <row r="33" spans="1:17" ht="15" customHeight="1" x14ac:dyDescent="0.2">
      <c r="A33" s="47">
        <v>27</v>
      </c>
      <c r="B33" s="52" t="s">
        <v>166</v>
      </c>
      <c r="C33" s="49">
        <v>61324013.400000006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0.18360696744262076</v>
      </c>
      <c r="Q33" s="50">
        <f t="shared" ref="Q33:Q38" si="1">(Q32+P33)</f>
        <v>99.815397951904259</v>
      </c>
    </row>
    <row r="34" spans="1:17" ht="15" customHeight="1" x14ac:dyDescent="0.2">
      <c r="A34" s="47">
        <v>28</v>
      </c>
      <c r="B34" s="52" t="s">
        <v>82</v>
      </c>
      <c r="C34" s="49">
        <v>39825279.450000003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0.11923875137907107</v>
      </c>
      <c r="Q34" s="50">
        <f t="shared" si="1"/>
        <v>99.934636703283331</v>
      </c>
    </row>
    <row r="35" spans="1:17" ht="15" customHeight="1" x14ac:dyDescent="0.2">
      <c r="A35" s="47">
        <v>29</v>
      </c>
      <c r="B35" s="52" t="s">
        <v>84</v>
      </c>
      <c r="C35" s="49">
        <v>16549981.719999999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4.9551420175640494E-2</v>
      </c>
      <c r="Q35" s="50">
        <f t="shared" si="1"/>
        <v>99.984188123458978</v>
      </c>
    </row>
    <row r="36" spans="1:17" ht="15" customHeight="1" x14ac:dyDescent="0.2">
      <c r="A36" s="47">
        <v>30</v>
      </c>
      <c r="B36" s="52" t="s">
        <v>164</v>
      </c>
      <c r="C36" s="49">
        <v>5281105.3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1.5811876540979163E-2</v>
      </c>
      <c r="Q36" s="50">
        <f t="shared" si="1"/>
        <v>99.999999999999957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99.999999999999957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99.999999999999957</v>
      </c>
    </row>
    <row r="39" spans="1:17" ht="15" customHeight="1" x14ac:dyDescent="0.2">
      <c r="A39" s="47">
        <v>33</v>
      </c>
      <c r="B39" s="52" t="s">
        <v>107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99.999999999999957</v>
      </c>
    </row>
    <row r="40" spans="1:17" ht="15" customHeight="1" x14ac:dyDescent="0.2">
      <c r="A40" s="47">
        <v>34</v>
      </c>
      <c r="B40" s="52" t="s">
        <v>105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99.999999999999957</v>
      </c>
    </row>
    <row r="41" spans="1:17" ht="15" customHeight="1" x14ac:dyDescent="0.2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99.999999999999957</v>
      </c>
    </row>
    <row r="42" spans="1:17" ht="15" customHeight="1" x14ac:dyDescent="0.2">
      <c r="A42" s="47">
        <v>36</v>
      </c>
      <c r="B42" s="52" t="s">
        <v>121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99.999999999999957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99.999999999999957</v>
      </c>
    </row>
    <row r="44" spans="1:17" ht="15" customHeight="1" x14ac:dyDescent="0.2">
      <c r="A44" s="47">
        <v>38</v>
      </c>
      <c r="B44" s="52" t="s">
        <v>106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99.999999999999957</v>
      </c>
    </row>
    <row r="45" spans="1:17" ht="17.25" customHeight="1" x14ac:dyDescent="0.2">
      <c r="A45" s="54"/>
      <c r="B45" s="55" t="s">
        <v>21</v>
      </c>
      <c r="C45" s="56">
        <f>SUM(C7:C44)</f>
        <v>33399611275.190006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99.999999999999957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3" t="s">
        <v>42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</row>
    <row r="70" spans="1:17" hidden="1" x14ac:dyDescent="0.2">
      <c r="A70" s="184" t="s">
        <v>95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</row>
    <row r="71" spans="1:17" hidden="1" x14ac:dyDescent="0.2">
      <c r="A71" s="186" t="s">
        <v>122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</row>
    <row r="72" spans="1:17" hidden="1" x14ac:dyDescent="0.2">
      <c r="A72" s="184" t="s">
        <v>114</v>
      </c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163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100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99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108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101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102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116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107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105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115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117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120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166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103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110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164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119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121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106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104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111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3" t="s">
        <v>42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</row>
    <row r="139" spans="1:17" hidden="1" x14ac:dyDescent="0.2">
      <c r="A139" s="184" t="s">
        <v>95</v>
      </c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</row>
    <row r="140" spans="1:17" hidden="1" x14ac:dyDescent="0.2">
      <c r="A140" s="186" t="s">
        <v>149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</row>
    <row r="141" spans="1:17" hidden="1" x14ac:dyDescent="0.2">
      <c r="A141" s="184" t="s">
        <v>114</v>
      </c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163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100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99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108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101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102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116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107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105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115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117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120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166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103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110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164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119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121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106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104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111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3" t="s">
        <v>42</v>
      </c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</row>
    <row r="207" spans="1:17" hidden="1" x14ac:dyDescent="0.2">
      <c r="A207" s="184" t="s">
        <v>95</v>
      </c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</row>
    <row r="208" spans="1:17" hidden="1" x14ac:dyDescent="0.2">
      <c r="A208" s="186" t="s">
        <v>150</v>
      </c>
      <c r="B208" s="186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</row>
    <row r="209" spans="1:17" hidden="1" x14ac:dyDescent="0.2">
      <c r="A209" s="184" t="s">
        <v>114</v>
      </c>
      <c r="B209" s="184"/>
      <c r="C209" s="184"/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hidden="1" customHeight="1" x14ac:dyDescent="0.2">
      <c r="A213" s="47">
        <v>2</v>
      </c>
      <c r="B213" s="52" t="s">
        <v>163</v>
      </c>
      <c r="C213" s="49">
        <f>'P.N.C. x Comp. x Ramos'!C205</f>
        <v>719957032.71000004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14.213350016275678</v>
      </c>
      <c r="Q213" s="50">
        <f>(Q212+P213)</f>
        <v>36.692394129429026</v>
      </c>
    </row>
    <row r="214" spans="1:17" ht="15" hidden="1" customHeight="1" x14ac:dyDescent="0.2">
      <c r="A214" s="47">
        <v>3</v>
      </c>
      <c r="B214" s="52" t="s">
        <v>100</v>
      </c>
      <c r="C214" s="49">
        <f>'P.N.C. x Comp. x Ramos'!C206</f>
        <v>776446879.45999992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15.328569297072583</v>
      </c>
      <c r="Q214" s="50">
        <f>(Q213+P214)</f>
        <v>52.020963426501609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373938829.15999997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7.3822786944957226</v>
      </c>
      <c r="Q215" s="50">
        <f t="shared" ref="Q215:Q221" si="14">(Q214+P215)</f>
        <v>59.403242120997334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358671967.06999999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7.0808811878714835</v>
      </c>
      <c r="Q216" s="50">
        <f t="shared" si="14"/>
        <v>66.484123308868817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66.484123308868817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90165317.929999992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1.7800384812465302</v>
      </c>
      <c r="Q218" s="50">
        <f t="shared" si="14"/>
        <v>68.264161790115352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70.622308246476479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81660901.320000008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1.6121447813861836</v>
      </c>
      <c r="Q220" s="50">
        <f t="shared" si="14"/>
        <v>72.234453027862656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195697450.81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3.8634477326868777</v>
      </c>
      <c r="Q221" s="50">
        <f t="shared" si="14"/>
        <v>76.097900760549535</v>
      </c>
    </row>
    <row r="222" spans="1:17" ht="15" hidden="1" customHeight="1" x14ac:dyDescent="0.2">
      <c r="A222" s="47">
        <v>11</v>
      </c>
      <c r="B222" s="52" t="s">
        <v>99</v>
      </c>
      <c r="C222" s="49">
        <f>'P.N.C. x Comp. x Ramos'!C214</f>
        <v>8821490.459999999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0.17415335343174732</v>
      </c>
      <c r="Q222" s="50">
        <f>(Q221+P222)</f>
        <v>76.272054113981284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28086076.629999999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0.5544736971642692</v>
      </c>
      <c r="Q223" s="50">
        <f>(Q222+P223)</f>
        <v>76.826527811145553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76.826527811145553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35365605.989999995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0.69818574392069233</v>
      </c>
      <c r="Q225" s="50">
        <f t="shared" si="15"/>
        <v>77.524713555066242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27684149.459999997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0.54653887426691128</v>
      </c>
      <c r="Q226" s="50">
        <f t="shared" si="15"/>
        <v>78.071252429333157</v>
      </c>
    </row>
    <row r="227" spans="1:18" ht="15" hidden="1" customHeight="1" x14ac:dyDescent="0.2">
      <c r="A227" s="47">
        <v>16</v>
      </c>
      <c r="B227" s="52" t="s">
        <v>108</v>
      </c>
      <c r="C227" s="49">
        <f>'P.N.C. x Comp. x Ramos'!C219</f>
        <v>44015026.850000009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0.86894210928114535</v>
      </c>
      <c r="Q227" s="50">
        <f t="shared" si="15"/>
        <v>78.940194538614307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118473902.28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2.3389049129241068</v>
      </c>
      <c r="Q228" s="50">
        <f t="shared" si="15"/>
        <v>81.279099451538414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81.279099451538414</v>
      </c>
    </row>
    <row r="230" spans="1:18" ht="15" hidden="1" customHeight="1" x14ac:dyDescent="0.2">
      <c r="A230" s="47">
        <v>19</v>
      </c>
      <c r="B230" s="52" t="s">
        <v>101</v>
      </c>
      <c r="C230" s="49">
        <f>'P.N.C. x Comp. x Ramos'!C222</f>
        <v>14032997.870000001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0.27703863069881596</v>
      </c>
      <c r="Q230" s="50">
        <f t="shared" si="15"/>
        <v>81.556138082237226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5504658.1099999994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0.10867264139758127</v>
      </c>
      <c r="Q231" s="50">
        <f t="shared" ref="Q231:Q243" si="16">(Q230+P231)</f>
        <v>81.664810723634801</v>
      </c>
    </row>
    <row r="232" spans="1:18" ht="15" hidden="1" customHeight="1" x14ac:dyDescent="0.2">
      <c r="A232" s="47">
        <v>21</v>
      </c>
      <c r="B232" s="52" t="s">
        <v>102</v>
      </c>
      <c r="C232" s="49">
        <f>'P.N.C. x Comp. x Ramos'!C224</f>
        <v>38910093.890000001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0.76816081862969487</v>
      </c>
      <c r="Q232" s="50">
        <f t="shared" si="16"/>
        <v>82.432971542264497</v>
      </c>
    </row>
    <row r="233" spans="1:18" ht="15" hidden="1" customHeight="1" x14ac:dyDescent="0.2">
      <c r="A233" s="47">
        <v>22</v>
      </c>
      <c r="B233" s="51" t="s">
        <v>116</v>
      </c>
      <c r="C233" s="49">
        <f>'P.N.C. x Comp. x Ramos'!C225</f>
        <v>58124178.93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1.1474841719804356</v>
      </c>
      <c r="Q233" s="50">
        <f t="shared" si="16"/>
        <v>83.580455714244934</v>
      </c>
    </row>
    <row r="234" spans="1:18" ht="15" hidden="1" customHeight="1" x14ac:dyDescent="0.2">
      <c r="A234" s="47">
        <v>23</v>
      </c>
      <c r="B234" s="52" t="s">
        <v>107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83.580455714244934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6405337.5599999996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0.12645380290263628</v>
      </c>
      <c r="Q235" s="50">
        <f t="shared" si="16"/>
        <v>83.706909517147565</v>
      </c>
    </row>
    <row r="236" spans="1:18" ht="15" hidden="1" customHeight="1" x14ac:dyDescent="0.2">
      <c r="A236" s="47">
        <v>25</v>
      </c>
      <c r="B236" s="52" t="s">
        <v>105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83.706909517147565</v>
      </c>
    </row>
    <row r="237" spans="1:18" ht="15" hidden="1" customHeight="1" x14ac:dyDescent="0.2">
      <c r="A237" s="47">
        <v>26</v>
      </c>
      <c r="B237" s="52" t="s">
        <v>115</v>
      </c>
      <c r="C237" s="49">
        <f>'P.N.C. x Comp. x Ramos'!C229</f>
        <v>42398039.649999999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0.83701964168758936</v>
      </c>
      <c r="Q237" s="50">
        <f t="shared" si="16"/>
        <v>84.543929158835155</v>
      </c>
    </row>
    <row r="238" spans="1:18" ht="15" hidden="1" customHeight="1" x14ac:dyDescent="0.2">
      <c r="A238" s="47">
        <v>27</v>
      </c>
      <c r="B238" s="52" t="s">
        <v>117</v>
      </c>
      <c r="C238" s="49">
        <f>'P.N.C. x Comp. x Ramos'!C230</f>
        <v>670586253.26999998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13.238674949743306</v>
      </c>
      <c r="Q238" s="50">
        <f t="shared" si="16"/>
        <v>97.782604108578454</v>
      </c>
    </row>
    <row r="239" spans="1:18" ht="15" hidden="1" customHeight="1" x14ac:dyDescent="0.2">
      <c r="A239" s="47">
        <v>28</v>
      </c>
      <c r="B239" s="52" t="s">
        <v>120</v>
      </c>
      <c r="C239" s="49">
        <f>'P.N.C. x Comp. x Ramos'!C231</f>
        <v>11928915.340000002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0.2354999553289108</v>
      </c>
      <c r="Q239" s="50">
        <f t="shared" si="16"/>
        <v>98.018104063907359</v>
      </c>
      <c r="R239" s="4"/>
    </row>
    <row r="240" spans="1:18" ht="15" hidden="1" customHeight="1" x14ac:dyDescent="0.2">
      <c r="A240" s="47">
        <v>29</v>
      </c>
      <c r="B240" s="52" t="s">
        <v>166</v>
      </c>
      <c r="C240" s="49">
        <f>'P.N.C. x Comp. x Ramos'!C232</f>
        <v>7405496.9900000002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0.1461988924077135</v>
      </c>
      <c r="Q240" s="50">
        <f t="shared" si="16"/>
        <v>98.164302956315069</v>
      </c>
    </row>
    <row r="241" spans="1:17" ht="15" hidden="1" customHeight="1" x14ac:dyDescent="0.2">
      <c r="A241" s="47">
        <v>30</v>
      </c>
      <c r="B241" s="52" t="s">
        <v>103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98.164302956315069</v>
      </c>
    </row>
    <row r="242" spans="1:17" ht="15" hidden="1" customHeight="1" x14ac:dyDescent="0.2">
      <c r="A242" s="47">
        <v>31</v>
      </c>
      <c r="B242" s="51" t="s">
        <v>110</v>
      </c>
      <c r="C242" s="49">
        <f>'P.N.C. x Comp. x Ramos'!C234</f>
        <v>21516701.670000002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0.42478147741725031</v>
      </c>
      <c r="Q242" s="50">
        <f t="shared" si="16"/>
        <v>98.589084433732324</v>
      </c>
    </row>
    <row r="243" spans="1:17" ht="15" hidden="1" customHeight="1" x14ac:dyDescent="0.2">
      <c r="A243" s="47">
        <v>32</v>
      </c>
      <c r="B243" s="52" t="s">
        <v>164</v>
      </c>
      <c r="C243" s="49">
        <f>'P.N.C. x Comp. x Ramos'!C235</f>
        <v>187716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3.7058783933428281E-3</v>
      </c>
      <c r="Q243" s="50">
        <f t="shared" si="16"/>
        <v>98.592790312125672</v>
      </c>
    </row>
    <row r="244" spans="1:17" ht="15" hidden="1" customHeight="1" x14ac:dyDescent="0.2">
      <c r="A244" s="47">
        <v>33</v>
      </c>
      <c r="B244" s="52" t="s">
        <v>119</v>
      </c>
      <c r="C244" s="49">
        <f>'P.N.C. x Comp. x Ramos'!C236</f>
        <v>11422644.48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0.22550518535057601</v>
      </c>
      <c r="Q244" s="50">
        <f t="shared" ref="Q244:Q249" si="17">(Q243+P244)</f>
        <v>98.818295497476242</v>
      </c>
    </row>
    <row r="245" spans="1:17" ht="15" hidden="1" customHeight="1" x14ac:dyDescent="0.2">
      <c r="A245" s="47">
        <v>34</v>
      </c>
      <c r="B245" s="52" t="s">
        <v>121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98.818295497476242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98.818295497476242</v>
      </c>
    </row>
    <row r="247" spans="1:17" ht="15" hidden="1" customHeight="1" x14ac:dyDescent="0.2">
      <c r="A247" s="47">
        <v>36</v>
      </c>
      <c r="B247" s="52" t="s">
        <v>106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98.818295497476242</v>
      </c>
    </row>
    <row r="248" spans="1:17" ht="15" hidden="1" customHeight="1" x14ac:dyDescent="0.2">
      <c r="A248" s="47">
        <v>37</v>
      </c>
      <c r="B248" s="52" t="s">
        <v>104</v>
      </c>
      <c r="C248" s="49">
        <f>'P.N.C. x Comp. x Ramos'!C240</f>
        <v>32386539.649999999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0.63937318888147954</v>
      </c>
      <c r="Q248" s="50">
        <f t="shared" si="17"/>
        <v>99.457668686357721</v>
      </c>
    </row>
    <row r="249" spans="1:17" ht="15" hidden="1" customHeight="1" x14ac:dyDescent="0.2">
      <c r="A249" s="47">
        <v>38</v>
      </c>
      <c r="B249" s="52" t="s">
        <v>111</v>
      </c>
      <c r="C249" s="49">
        <f>'P.N.C. x Comp. x Ramos'!C241</f>
        <v>27471021.460000001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0.54233131364226361</v>
      </c>
      <c r="Q249" s="50">
        <f t="shared" si="17"/>
        <v>99.999999999999986</v>
      </c>
    </row>
    <row r="250" spans="1:17" ht="18" hidden="1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3" t="s">
        <v>42</v>
      </c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</row>
    <row r="275" spans="1:17" hidden="1" x14ac:dyDescent="0.2">
      <c r="A275" s="184" t="s">
        <v>95</v>
      </c>
      <c r="B275" s="184"/>
      <c r="C275" s="184"/>
      <c r="D275" s="184"/>
      <c r="E275" s="184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</row>
    <row r="276" spans="1:17" hidden="1" x14ac:dyDescent="0.2">
      <c r="A276" s="186" t="s">
        <v>151</v>
      </c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</row>
    <row r="277" spans="1:17" hidden="1" x14ac:dyDescent="0.2">
      <c r="A277" s="184" t="s">
        <v>114</v>
      </c>
      <c r="B277" s="184"/>
      <c r="C277" s="184"/>
      <c r="D277" s="184"/>
      <c r="E277" s="184"/>
      <c r="F277" s="184"/>
      <c r="G277" s="184"/>
      <c r="H277" s="184"/>
      <c r="I277" s="184"/>
      <c r="J277" s="184"/>
      <c r="K277" s="184"/>
      <c r="L277" s="184"/>
      <c r="M277" s="184"/>
      <c r="N277" s="184"/>
      <c r="O277" s="184"/>
      <c r="P277" s="184"/>
      <c r="Q277" s="184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908952403.89999998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19.382996902985656</v>
      </c>
      <c r="Q280" s="50">
        <f>(P280)</f>
        <v>19.382996902985656</v>
      </c>
    </row>
    <row r="281" spans="1:17" ht="15" hidden="1" customHeight="1" x14ac:dyDescent="0.2">
      <c r="A281" s="47">
        <v>2</v>
      </c>
      <c r="B281" s="52" t="s">
        <v>163</v>
      </c>
      <c r="C281" s="49">
        <f>'P.N.C. x Comp. x Ramos'!C271</f>
        <v>629661092.00999999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13.427236612163821</v>
      </c>
      <c r="Q281" s="50">
        <f>(Q280+P281)</f>
        <v>32.810233515149477</v>
      </c>
    </row>
    <row r="282" spans="1:17" ht="15" hidden="1" customHeight="1" x14ac:dyDescent="0.2">
      <c r="A282" s="47">
        <v>3</v>
      </c>
      <c r="B282" s="52" t="s">
        <v>100</v>
      </c>
      <c r="C282" s="49">
        <f>'P.N.C. x Comp. x Ramos'!C272</f>
        <v>745782924.55999994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15.903481915029309</v>
      </c>
      <c r="Q282" s="50">
        <f>(Q281+P282)</f>
        <v>48.713715430178787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393267923.05999994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8.3862597227414408</v>
      </c>
      <c r="Q283" s="50">
        <f t="shared" ref="Q283:Q289" si="18">(Q282+P283)</f>
        <v>57.09997515292023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342496016.61999995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7.3035718932547535</v>
      </c>
      <c r="Q284" s="50">
        <f t="shared" si="18"/>
        <v>64.403547046174978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64.403547046174978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81459490.489999995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1.7370866121392294</v>
      </c>
      <c r="Q286" s="50">
        <f t="shared" si="18"/>
        <v>66.140633658314201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120358025.90000001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2.5665802007448408</v>
      </c>
      <c r="Q287" s="50">
        <f t="shared" si="18"/>
        <v>68.707213859059038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73839078.730000004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1.5745847947615557</v>
      </c>
      <c r="Q288" s="50">
        <f t="shared" si="18"/>
        <v>70.281798653820587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142577938.17000002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3.0404097311647926</v>
      </c>
      <c r="Q289" s="50">
        <f t="shared" si="18"/>
        <v>73.322208384985373</v>
      </c>
    </row>
    <row r="290" spans="1:17" ht="15" hidden="1" customHeight="1" x14ac:dyDescent="0.2">
      <c r="A290" s="47">
        <v>11</v>
      </c>
      <c r="B290" s="52" t="s">
        <v>99</v>
      </c>
      <c r="C290" s="49">
        <f>'P.N.C. x Comp. x Ramos'!C280</f>
        <v>10822801.779999997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0.23079132909851102</v>
      </c>
      <c r="Q290" s="50">
        <f>(Q289+P290)</f>
        <v>73.552999714083882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19547578.219999999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0.41684322135399093</v>
      </c>
      <c r="Q291" s="50">
        <f>(Q290+P291)</f>
        <v>73.969842935437867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73.969842935437867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33299578.580000002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0.71009837887823812</v>
      </c>
      <c r="Q293" s="50">
        <f t="shared" si="19"/>
        <v>74.67994131431611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31322978.250000004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0.66794827518695021</v>
      </c>
      <c r="Q294" s="50">
        <f t="shared" si="19"/>
        <v>75.347889589503055</v>
      </c>
    </row>
    <row r="295" spans="1:17" ht="15" hidden="1" customHeight="1" x14ac:dyDescent="0.2">
      <c r="A295" s="47">
        <v>16</v>
      </c>
      <c r="B295" s="52" t="s">
        <v>108</v>
      </c>
      <c r="C295" s="49">
        <f>'P.N.C. x Comp. x Ramos'!C285</f>
        <v>45935119.519999996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0.97954554669112304</v>
      </c>
      <c r="Q295" s="50">
        <f t="shared" si="19"/>
        <v>76.327435136194183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122793103.14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2.6185071161685043</v>
      </c>
      <c r="Q296" s="50">
        <f t="shared" si="19"/>
        <v>78.945942252362684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2093389.67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4.4640583287148906E-2</v>
      </c>
      <c r="Q297" s="50">
        <f t="shared" si="19"/>
        <v>78.990582835649832</v>
      </c>
    </row>
    <row r="298" spans="1:17" ht="15" hidden="1" customHeight="1" x14ac:dyDescent="0.2">
      <c r="A298" s="47">
        <v>19</v>
      </c>
      <c r="B298" s="52" t="s">
        <v>101</v>
      </c>
      <c r="C298" s="49">
        <f>'P.N.C. x Comp. x Ramos'!C288</f>
        <v>16907680.289999999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0.36054859780512388</v>
      </c>
      <c r="Q298" s="50">
        <f t="shared" si="19"/>
        <v>79.351131433454952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6332667.629999999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0.13504125907282558</v>
      </c>
      <c r="Q299" s="50">
        <f t="shared" si="19"/>
        <v>79.486172692527774</v>
      </c>
    </row>
    <row r="300" spans="1:17" ht="15" hidden="1" customHeight="1" x14ac:dyDescent="0.2">
      <c r="A300" s="47">
        <v>21</v>
      </c>
      <c r="B300" s="52" t="s">
        <v>102</v>
      </c>
      <c r="C300" s="49">
        <f>'P.N.C. x Comp. x Ramos'!C290</f>
        <v>40692517.469999999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0.86774944068740767</v>
      </c>
      <c r="Q300" s="50">
        <f t="shared" si="19"/>
        <v>80.353922133215178</v>
      </c>
    </row>
    <row r="301" spans="1:17" ht="15" hidden="1" customHeight="1" x14ac:dyDescent="0.2">
      <c r="A301" s="47">
        <v>22</v>
      </c>
      <c r="B301" s="51" t="s">
        <v>116</v>
      </c>
      <c r="C301" s="49">
        <f>'P.N.C. x Comp. x Ramos'!C291</f>
        <v>55370674.490000002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1.180754468056803</v>
      </c>
      <c r="Q301" s="50">
        <f t="shared" si="19"/>
        <v>81.534676601271983</v>
      </c>
    </row>
    <row r="302" spans="1:17" ht="15" hidden="1" customHeight="1" x14ac:dyDescent="0.2">
      <c r="A302" s="47">
        <v>23</v>
      </c>
      <c r="B302" s="52" t="s">
        <v>107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81.534676601271983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5666679.1699999999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0.12083935784871665</v>
      </c>
      <c r="Q303" s="50">
        <f t="shared" si="19"/>
        <v>81.655515959120706</v>
      </c>
    </row>
    <row r="304" spans="1:17" ht="15" hidden="1" customHeight="1" x14ac:dyDescent="0.2">
      <c r="A304" s="47">
        <v>25</v>
      </c>
      <c r="B304" s="52" t="s">
        <v>105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81.655515959120706</v>
      </c>
    </row>
    <row r="305" spans="1:18" ht="15" hidden="1" customHeight="1" x14ac:dyDescent="0.2">
      <c r="A305" s="47">
        <v>26</v>
      </c>
      <c r="B305" s="52" t="s">
        <v>115</v>
      </c>
      <c r="C305" s="49">
        <f>'P.N.C. x Comp. x Ramos'!C295</f>
        <v>37111978.140000001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0.79139606679606844</v>
      </c>
      <c r="Q305" s="50">
        <f t="shared" si="19"/>
        <v>82.446912025916774</v>
      </c>
    </row>
    <row r="306" spans="1:18" ht="15" hidden="1" customHeight="1" x14ac:dyDescent="0.2">
      <c r="A306" s="47">
        <v>27</v>
      </c>
      <c r="B306" s="52" t="s">
        <v>117</v>
      </c>
      <c r="C306" s="49">
        <f>'P.N.C. x Comp. x Ramos'!C296</f>
        <v>709688816.53999996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15.133791465929997</v>
      </c>
      <c r="Q306" s="50">
        <f t="shared" si="19"/>
        <v>97.580703491846776</v>
      </c>
    </row>
    <row r="307" spans="1:18" ht="15" hidden="1" customHeight="1" x14ac:dyDescent="0.2">
      <c r="A307" s="47">
        <v>28</v>
      </c>
      <c r="B307" s="52" t="s">
        <v>120</v>
      </c>
      <c r="C307" s="49">
        <f>'P.N.C. x Comp. x Ramos'!C297</f>
        <v>16943138.82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0.36130473484181086</v>
      </c>
      <c r="Q307" s="50">
        <f t="shared" si="19"/>
        <v>97.942008226688586</v>
      </c>
      <c r="R307" s="4"/>
    </row>
    <row r="308" spans="1:18" ht="15" hidden="1" customHeight="1" x14ac:dyDescent="0.2">
      <c r="A308" s="47">
        <v>29</v>
      </c>
      <c r="B308" s="52" t="s">
        <v>166</v>
      </c>
      <c r="C308" s="49">
        <f>'P.N.C. x Comp. x Ramos'!C298</f>
        <v>10031155.57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0.21390983346589876</v>
      </c>
      <c r="Q308" s="50">
        <f t="shared" si="19"/>
        <v>98.155918060154491</v>
      </c>
    </row>
    <row r="309" spans="1:18" ht="15" hidden="1" customHeight="1" x14ac:dyDescent="0.2">
      <c r="A309" s="47">
        <v>30</v>
      </c>
      <c r="B309" s="52" t="s">
        <v>103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98.155918060154491</v>
      </c>
    </row>
    <row r="310" spans="1:18" ht="15" hidden="1" customHeight="1" x14ac:dyDescent="0.2">
      <c r="A310" s="47">
        <v>31</v>
      </c>
      <c r="B310" s="51" t="s">
        <v>110</v>
      </c>
      <c r="C310" s="49">
        <f>'P.N.C. x Comp. x Ramos'!C300</f>
        <v>14661495.710000001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0.31264973250605149</v>
      </c>
      <c r="Q310" s="50">
        <f t="shared" si="19"/>
        <v>98.468567792660536</v>
      </c>
    </row>
    <row r="311" spans="1:18" ht="15" hidden="1" customHeight="1" x14ac:dyDescent="0.2">
      <c r="A311" s="47">
        <v>32</v>
      </c>
      <c r="B311" s="52" t="s">
        <v>164</v>
      </c>
      <c r="C311" s="49">
        <f>'P.N.C. x Comp. x Ramos'!C301</f>
        <v>214823.48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4.5810130757811419E-3</v>
      </c>
      <c r="Q311" s="50">
        <f t="shared" si="19"/>
        <v>98.473148805736315</v>
      </c>
    </row>
    <row r="312" spans="1:18" ht="15" hidden="1" customHeight="1" x14ac:dyDescent="0.2">
      <c r="A312" s="47">
        <v>33</v>
      </c>
      <c r="B312" s="52" t="s">
        <v>119</v>
      </c>
      <c r="C312" s="49">
        <f>'P.N.C. x Comp. x Ramos'!C302</f>
        <v>10889784.73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0.23221971006415038</v>
      </c>
      <c r="Q312" s="50">
        <f t="shared" ref="Q312:Q317" si="21">(Q311+P312)</f>
        <v>98.705368515800473</v>
      </c>
    </row>
    <row r="313" spans="1:18" ht="15" hidden="1" customHeight="1" x14ac:dyDescent="0.2">
      <c r="A313" s="47">
        <v>34</v>
      </c>
      <c r="B313" s="52" t="s">
        <v>121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98.705368515800473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98.705368515800473</v>
      </c>
    </row>
    <row r="315" spans="1:18" ht="15" hidden="1" customHeight="1" x14ac:dyDescent="0.2">
      <c r="A315" s="47">
        <v>36</v>
      </c>
      <c r="B315" s="52" t="s">
        <v>106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98.705368515800473</v>
      </c>
    </row>
    <row r="316" spans="1:18" ht="15" hidden="1" customHeight="1" x14ac:dyDescent="0.2">
      <c r="A316" s="47">
        <v>37</v>
      </c>
      <c r="B316" s="52" t="s">
        <v>104</v>
      </c>
      <c r="C316" s="49">
        <f>'P.N.C. x Comp. x Ramos'!C306</f>
        <v>37875161.019999996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0.80767059485274217</v>
      </c>
      <c r="Q316" s="50">
        <f t="shared" si="21"/>
        <v>99.51303911065321</v>
      </c>
    </row>
    <row r="317" spans="1:18" ht="15" hidden="1" customHeight="1" x14ac:dyDescent="0.2">
      <c r="A317" s="47">
        <v>38</v>
      </c>
      <c r="B317" s="52" t="s">
        <v>111</v>
      </c>
      <c r="C317" s="49">
        <f>'P.N.C. x Comp. x Ramos'!C307</f>
        <v>22835698.379999999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0.48696088934679865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4689431714.0399981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3" t="s">
        <v>42</v>
      </c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</row>
    <row r="343" spans="1:17" hidden="1" x14ac:dyDescent="0.2">
      <c r="A343" s="184" t="s">
        <v>95</v>
      </c>
      <c r="B343" s="184"/>
      <c r="C343" s="184"/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</row>
    <row r="344" spans="1:17" hidden="1" x14ac:dyDescent="0.2">
      <c r="A344" s="186" t="s">
        <v>152</v>
      </c>
      <c r="B344" s="186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</row>
    <row r="345" spans="1:17" hidden="1" x14ac:dyDescent="0.2">
      <c r="A345" s="184" t="s">
        <v>114</v>
      </c>
      <c r="B345" s="184"/>
      <c r="C345" s="184"/>
      <c r="D345" s="184"/>
      <c r="E345" s="184"/>
      <c r="F345" s="184"/>
      <c r="G345" s="184"/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1129943520.6499999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22.513236977943677</v>
      </c>
      <c r="Q348" s="50">
        <f>(P348)</f>
        <v>22.513236977943677</v>
      </c>
    </row>
    <row r="349" spans="1:17" ht="15" hidden="1" customHeight="1" x14ac:dyDescent="0.2">
      <c r="A349" s="47">
        <v>2</v>
      </c>
      <c r="B349" s="52" t="s">
        <v>163</v>
      </c>
      <c r="C349" s="49">
        <f>'P.N.C. x Comp. x Ramos'!C337</f>
        <v>763912869.0999999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15.220363795400971</v>
      </c>
      <c r="Q349" s="50">
        <f>(Q348+P349)</f>
        <v>37.733600773344648</v>
      </c>
    </row>
    <row r="350" spans="1:17" ht="15" hidden="1" customHeight="1" x14ac:dyDescent="0.2">
      <c r="A350" s="47">
        <v>3</v>
      </c>
      <c r="B350" s="52" t="s">
        <v>100</v>
      </c>
      <c r="C350" s="49">
        <f>'P.N.C. x Comp. x Ramos'!C338</f>
        <v>639308616.75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12.737721955035951</v>
      </c>
      <c r="Q350" s="50">
        <f>(Q349+P350)</f>
        <v>50.471322728380599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363637539.81999999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7.2451923113243017</v>
      </c>
      <c r="Q351" s="50">
        <f t="shared" ref="Q351:Q357" si="23">(Q350+P351)</f>
        <v>57.716515039704902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380674339.87999994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7.5846371685999854</v>
      </c>
      <c r="Q352" s="50">
        <f t="shared" si="23"/>
        <v>65.301152208304885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65.301152208304885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86945430.870000005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1.7323194067254994</v>
      </c>
      <c r="Q354" s="50">
        <f t="shared" si="23"/>
        <v>67.033471615030379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125347318.38999999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2.4974468474676392</v>
      </c>
      <c r="Q355" s="50">
        <f t="shared" si="23"/>
        <v>69.530918462498022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80680561.109999999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1.6074967983691999</v>
      </c>
      <c r="Q356" s="50">
        <f t="shared" si="23"/>
        <v>71.13841526086722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140447625.5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2.7983086040018046</v>
      </c>
      <c r="Q357" s="50">
        <f t="shared" si="23"/>
        <v>73.936723864869023</v>
      </c>
    </row>
    <row r="358" spans="1:17" ht="15" hidden="1" customHeight="1" x14ac:dyDescent="0.2">
      <c r="A358" s="47">
        <v>11</v>
      </c>
      <c r="B358" s="52" t="s">
        <v>99</v>
      </c>
      <c r="C358" s="49">
        <f>'P.N.C. x Comp. x Ramos'!C346</f>
        <v>9891855.0399999991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0.19708744074117945</v>
      </c>
      <c r="Q358" s="50">
        <f>(Q357+P358)</f>
        <v>74.133811305610209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24695626.640000001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0.4920409601935789</v>
      </c>
      <c r="Q359" s="50">
        <f>(Q358+P359)</f>
        <v>74.625852265803786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74.625852265803786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29654399.450000003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0.5908406128763023</v>
      </c>
      <c r="Q361" s="50">
        <f t="shared" si="24"/>
        <v>75.216692878680092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30705235.070000004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0.61177768708007785</v>
      </c>
      <c r="Q362" s="50">
        <f t="shared" si="24"/>
        <v>75.828470565760171</v>
      </c>
    </row>
    <row r="363" spans="1:17" ht="15" hidden="1" customHeight="1" x14ac:dyDescent="0.2">
      <c r="A363" s="47">
        <v>16</v>
      </c>
      <c r="B363" s="52" t="s">
        <v>108</v>
      </c>
      <c r="C363" s="49">
        <f>'P.N.C. x Comp. x Ramos'!C351</f>
        <v>49739326.499999993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0.99101700585322428</v>
      </c>
      <c r="Q363" s="50">
        <f t="shared" si="24"/>
        <v>76.819487571613394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121557951.81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2.4219466952451949</v>
      </c>
      <c r="Q364" s="50">
        <f t="shared" si="24"/>
        <v>79.24143426685859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79.24143426685859</v>
      </c>
    </row>
    <row r="366" spans="1:17" ht="15" hidden="1" customHeight="1" x14ac:dyDescent="0.2">
      <c r="A366" s="47">
        <v>19</v>
      </c>
      <c r="B366" s="52" t="s">
        <v>101</v>
      </c>
      <c r="C366" s="49">
        <f>'P.N.C. x Comp. x Ramos'!C354</f>
        <v>22919499.43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0.45665302084002451</v>
      </c>
      <c r="Q366" s="50">
        <f t="shared" si="24"/>
        <v>79.698087287698613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37171300.859999999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0.74060896827677358</v>
      </c>
      <c r="Q367" s="50">
        <f t="shared" si="24"/>
        <v>80.438696255975387</v>
      </c>
    </row>
    <row r="368" spans="1:17" ht="15" hidden="1" customHeight="1" x14ac:dyDescent="0.2">
      <c r="A368" s="47">
        <v>21</v>
      </c>
      <c r="B368" s="52" t="s">
        <v>102</v>
      </c>
      <c r="C368" s="49">
        <f>'P.N.C. x Comp. x Ramos'!C356</f>
        <v>44818384.539999999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0.8929711031372578</v>
      </c>
      <c r="Q368" s="50">
        <f t="shared" si="24"/>
        <v>81.331667359112643</v>
      </c>
    </row>
    <row r="369" spans="1:18" ht="15" hidden="1" customHeight="1" x14ac:dyDescent="0.2">
      <c r="A369" s="47">
        <v>22</v>
      </c>
      <c r="B369" s="51" t="s">
        <v>116</v>
      </c>
      <c r="C369" s="49">
        <f>'P.N.C. x Comp. x Ramos'!C357</f>
        <v>58427111.829999998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1.1641143035263677</v>
      </c>
      <c r="Q369" s="50">
        <f t="shared" si="24"/>
        <v>82.495781662639004</v>
      </c>
    </row>
    <row r="370" spans="1:18" ht="15" hidden="1" customHeight="1" x14ac:dyDescent="0.2">
      <c r="A370" s="47">
        <v>23</v>
      </c>
      <c r="B370" s="52" t="s">
        <v>107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82.495781662639004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5776554.7199999997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0.11509331479914009</v>
      </c>
      <c r="Q371" s="50">
        <f t="shared" si="24"/>
        <v>82.610874977438144</v>
      </c>
    </row>
    <row r="372" spans="1:18" ht="15" hidden="1" customHeight="1" x14ac:dyDescent="0.2">
      <c r="A372" s="47">
        <v>25</v>
      </c>
      <c r="B372" s="52" t="s">
        <v>105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82.610874977438144</v>
      </c>
    </row>
    <row r="373" spans="1:18" ht="15" hidden="1" customHeight="1" x14ac:dyDescent="0.2">
      <c r="A373" s="47">
        <v>26</v>
      </c>
      <c r="B373" s="52" t="s">
        <v>115</v>
      </c>
      <c r="C373" s="49">
        <f>'P.N.C. x Comp. x Ramos'!C361</f>
        <v>41131004.039999999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0.8195029434396881</v>
      </c>
      <c r="Q373" s="50">
        <f t="shared" si="24"/>
        <v>83.430377920877831</v>
      </c>
    </row>
    <row r="374" spans="1:18" ht="15" hidden="1" customHeight="1" x14ac:dyDescent="0.2">
      <c r="A374" s="47">
        <v>27</v>
      </c>
      <c r="B374" s="52" t="s">
        <v>117</v>
      </c>
      <c r="C374" s="49">
        <f>'P.N.C. x Comp. x Ramos'!C362</f>
        <v>705492333.6500001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14.056380521079776</v>
      </c>
      <c r="Q374" s="50">
        <f t="shared" si="24"/>
        <v>97.486758441957605</v>
      </c>
    </row>
    <row r="375" spans="1:18" ht="15" hidden="1" customHeight="1" x14ac:dyDescent="0.2">
      <c r="A375" s="47">
        <v>28</v>
      </c>
      <c r="B375" s="52" t="s">
        <v>120</v>
      </c>
      <c r="C375" s="49">
        <f>'P.N.C. x Comp. x Ramos'!C363</f>
        <v>15374927.259999998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0.3063333472843931</v>
      </c>
      <c r="Q375" s="50">
        <f t="shared" si="24"/>
        <v>97.793091789241998</v>
      </c>
      <c r="R375" s="4"/>
    </row>
    <row r="376" spans="1:18" ht="15" hidden="1" customHeight="1" x14ac:dyDescent="0.2">
      <c r="A376" s="47">
        <v>29</v>
      </c>
      <c r="B376" s="52" t="s">
        <v>166</v>
      </c>
      <c r="C376" s="49">
        <f>'P.N.C. x Comp. x Ramos'!C364</f>
        <v>10000853.300000001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0.199259145443864</v>
      </c>
      <c r="Q376" s="50">
        <f t="shared" si="24"/>
        <v>97.992350934685859</v>
      </c>
    </row>
    <row r="377" spans="1:18" ht="15" hidden="1" customHeight="1" x14ac:dyDescent="0.2">
      <c r="A377" s="47">
        <v>30</v>
      </c>
      <c r="B377" s="52" t="s">
        <v>103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97.992350934685859</v>
      </c>
    </row>
    <row r="378" spans="1:18" ht="15" hidden="1" customHeight="1" x14ac:dyDescent="0.2">
      <c r="A378" s="47">
        <v>31</v>
      </c>
      <c r="B378" s="51" t="s">
        <v>110</v>
      </c>
      <c r="C378" s="49">
        <f>'P.N.C. x Comp. x Ramos'!C366</f>
        <v>29274094.379999999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0.58326333311996703</v>
      </c>
      <c r="Q378" s="50">
        <f t="shared" si="24"/>
        <v>98.575614267805832</v>
      </c>
    </row>
    <row r="379" spans="1:18" ht="15" hidden="1" customHeight="1" x14ac:dyDescent="0.2">
      <c r="A379" s="47">
        <v>32</v>
      </c>
      <c r="B379" s="52" t="s">
        <v>164</v>
      </c>
      <c r="C379" s="49">
        <f>'P.N.C. x Comp. x Ramos'!C367</f>
        <v>978522.19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1.9496285919648308E-2</v>
      </c>
      <c r="Q379" s="50">
        <f t="shared" si="24"/>
        <v>98.595110553725476</v>
      </c>
    </row>
    <row r="380" spans="1:18" ht="15" hidden="1" customHeight="1" x14ac:dyDescent="0.2">
      <c r="A380" s="47">
        <v>33</v>
      </c>
      <c r="B380" s="52" t="s">
        <v>119</v>
      </c>
      <c r="C380" s="49">
        <f>'P.N.C. x Comp. x Ramos'!C368</f>
        <v>11576898.129999997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0.23066060055840099</v>
      </c>
      <c r="Q380" s="50">
        <f t="shared" ref="Q380:Q385" si="25">(Q379+P380)</f>
        <v>98.825771154283871</v>
      </c>
    </row>
    <row r="381" spans="1:18" ht="15" hidden="1" customHeight="1" x14ac:dyDescent="0.2">
      <c r="A381" s="47">
        <v>34</v>
      </c>
      <c r="B381" s="52" t="s">
        <v>121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98.825771154283871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98.825771154283871</v>
      </c>
    </row>
    <row r="383" spans="1:18" ht="15" hidden="1" customHeight="1" x14ac:dyDescent="0.2">
      <c r="A383" s="47">
        <v>36</v>
      </c>
      <c r="B383" s="52" t="s">
        <v>106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98.825771154283871</v>
      </c>
    </row>
    <row r="384" spans="1:18" ht="15" hidden="1" customHeight="1" x14ac:dyDescent="0.2">
      <c r="A384" s="47">
        <v>37</v>
      </c>
      <c r="B384" s="52" t="s">
        <v>104</v>
      </c>
      <c r="C384" s="49">
        <f>'P.N.C. x Comp. x Ramos'!C372</f>
        <v>38642888.539999999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0.76992919673793081</v>
      </c>
      <c r="Q384" s="50">
        <f t="shared" si="25"/>
        <v>99.595700351021804</v>
      </c>
    </row>
    <row r="385" spans="1:17" ht="15" hidden="1" customHeight="1" x14ac:dyDescent="0.2">
      <c r="A385" s="47">
        <v>38</v>
      </c>
      <c r="B385" s="52" t="s">
        <v>111</v>
      </c>
      <c r="C385" s="49">
        <f>'P.N.C. x Comp. x Ramos'!C373</f>
        <v>20291874.030000001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0.40429964897818638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5019018463.4799995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3" t="s">
        <v>42</v>
      </c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</row>
    <row r="412" spans="1:17" hidden="1" x14ac:dyDescent="0.2">
      <c r="A412" s="184" t="s">
        <v>95</v>
      </c>
      <c r="B412" s="184"/>
      <c r="C412" s="184"/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</row>
    <row r="413" spans="1:17" hidden="1" x14ac:dyDescent="0.2">
      <c r="A413" s="186" t="s">
        <v>153</v>
      </c>
      <c r="B413" s="186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6"/>
      <c r="Q413" s="186"/>
    </row>
    <row r="414" spans="1:17" hidden="1" x14ac:dyDescent="0.2">
      <c r="A414" s="184" t="s">
        <v>114</v>
      </c>
      <c r="B414" s="184"/>
      <c r="C414" s="184"/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1030695816.6900001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20.859337277087047</v>
      </c>
      <c r="Q417" s="50">
        <f>(P417)</f>
        <v>20.859337277087047</v>
      </c>
    </row>
    <row r="418" spans="1:17" ht="15" hidden="1" customHeight="1" x14ac:dyDescent="0.2">
      <c r="A418" s="47">
        <v>2</v>
      </c>
      <c r="B418" s="52" t="s">
        <v>163</v>
      </c>
      <c r="C418" s="49">
        <f>'P.N.C. x Comp. x Ramos'!C402</f>
        <v>674498731.08000016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13.650580798657336</v>
      </c>
      <c r="Q418" s="50">
        <f>(Q417+P418)</f>
        <v>34.50991807574438</v>
      </c>
    </row>
    <row r="419" spans="1:17" ht="15" hidden="1" customHeight="1" x14ac:dyDescent="0.2">
      <c r="A419" s="47">
        <v>3</v>
      </c>
      <c r="B419" s="52" t="s">
        <v>100</v>
      </c>
      <c r="C419" s="49">
        <f>'P.N.C. x Comp. x Ramos'!C403</f>
        <v>670773653.66999996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13.575192265182942</v>
      </c>
      <c r="Q419" s="50">
        <f>(Q418+P419)</f>
        <v>48.085110340927322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369218481.09999996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7.4722849375016871</v>
      </c>
      <c r="Q420" s="50">
        <f t="shared" ref="Q420:Q426" si="27">(Q419+P420)</f>
        <v>55.557395278429013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405422553.54000002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8.2049870069204776</v>
      </c>
      <c r="Q421" s="50">
        <f t="shared" si="27"/>
        <v>63.762382285349489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63.762382285349489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84411338.890000001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1.7083261224165667</v>
      </c>
      <c r="Q423" s="50">
        <f>(Q422+P423)</f>
        <v>65.470708407766054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119307074.26000001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2.414549919804633</v>
      </c>
      <c r="Q424" s="50">
        <f t="shared" si="27"/>
        <v>67.885258327570682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76084415.229999989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1.5398049095699857</v>
      </c>
      <c r="Q425" s="50">
        <f t="shared" si="27"/>
        <v>69.425063237140662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159077374.65000001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3.2194257095504524</v>
      </c>
      <c r="Q426" s="50">
        <f t="shared" si="27"/>
        <v>72.644488946691112</v>
      </c>
    </row>
    <row r="427" spans="1:17" ht="15" hidden="1" customHeight="1" x14ac:dyDescent="0.2">
      <c r="A427" s="47">
        <v>11</v>
      </c>
      <c r="B427" s="52" t="s">
        <v>99</v>
      </c>
      <c r="C427" s="49">
        <f>'P.N.C. x Comp. x Ramos'!C411</f>
        <v>11716549.51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0.23712084011134238</v>
      </c>
      <c r="Q427" s="50">
        <f>(Q426+P427)</f>
        <v>72.881609786802457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23966735.060000002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0.48504146611617605</v>
      </c>
      <c r="Q428" s="50">
        <f>(Q427+P428)</f>
        <v>73.366651252918629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73.366651252918629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34812231.990000002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0.70453384663926955</v>
      </c>
      <c r="Q430" s="50">
        <f t="shared" si="28"/>
        <v>74.071185099557894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25944366.189999998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0.5250649862298159</v>
      </c>
      <c r="Q431" s="50">
        <f t="shared" si="28"/>
        <v>74.596250085787716</v>
      </c>
    </row>
    <row r="432" spans="1:17" ht="15" hidden="1" customHeight="1" x14ac:dyDescent="0.2">
      <c r="A432" s="47">
        <v>16</v>
      </c>
      <c r="B432" s="52" t="s">
        <v>108</v>
      </c>
      <c r="C432" s="49">
        <f>'P.N.C. x Comp. x Ramos'!C416</f>
        <v>44321951.339999996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0.89699261101955896</v>
      </c>
      <c r="Q432" s="50">
        <f t="shared" si="28"/>
        <v>75.493242696807272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122844062.15000001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2.4861318765253064</v>
      </c>
      <c r="Q433" s="50">
        <f t="shared" si="28"/>
        <v>77.979374573332578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77.979374573332578</v>
      </c>
    </row>
    <row r="435" spans="1:18" ht="15" hidden="1" customHeight="1" x14ac:dyDescent="0.2">
      <c r="A435" s="47">
        <v>19</v>
      </c>
      <c r="B435" s="52" t="s">
        <v>101</v>
      </c>
      <c r="C435" s="49">
        <f>'P.N.C. x Comp. x Ramos'!C419</f>
        <v>26416718.879999999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0.53462451282815926</v>
      </c>
      <c r="Q435" s="50">
        <f t="shared" si="28"/>
        <v>78.513999086160737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4758086.8400000008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9.6294693916547311E-2</v>
      </c>
      <c r="Q436" s="50">
        <f t="shared" si="28"/>
        <v>78.610293780077285</v>
      </c>
    </row>
    <row r="437" spans="1:18" ht="15" hidden="1" customHeight="1" x14ac:dyDescent="0.2">
      <c r="A437" s="47">
        <v>21</v>
      </c>
      <c r="B437" s="52" t="s">
        <v>102</v>
      </c>
      <c r="C437" s="49">
        <f>'P.N.C. x Comp. x Ramos'!C421</f>
        <v>46914309.820000008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0.94945705203290709</v>
      </c>
      <c r="Q437" s="50">
        <f t="shared" si="28"/>
        <v>79.559750832110197</v>
      </c>
    </row>
    <row r="438" spans="1:18" ht="15" hidden="1" customHeight="1" x14ac:dyDescent="0.2">
      <c r="A438" s="47">
        <v>22</v>
      </c>
      <c r="B438" s="51" t="s">
        <v>116</v>
      </c>
      <c r="C438" s="49">
        <f>'P.N.C. x Comp. x Ramos'!C422</f>
        <v>52332804.479999997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1.0591171533128461</v>
      </c>
      <c r="Q438" s="50">
        <f>(Q437+P438)</f>
        <v>80.618867985423037</v>
      </c>
    </row>
    <row r="439" spans="1:18" ht="15" hidden="1" customHeight="1" x14ac:dyDescent="0.2">
      <c r="A439" s="47">
        <v>23</v>
      </c>
      <c r="B439" s="52" t="s">
        <v>107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80.618867985423037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5478734.5199999996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0.11087924230769644</v>
      </c>
      <c r="Q440" s="50">
        <f t="shared" si="28"/>
        <v>80.729747227730741</v>
      </c>
    </row>
    <row r="441" spans="1:18" ht="15" hidden="1" customHeight="1" x14ac:dyDescent="0.2">
      <c r="A441" s="47">
        <v>25</v>
      </c>
      <c r="B441" s="52" t="s">
        <v>105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80.729747227730741</v>
      </c>
    </row>
    <row r="442" spans="1:18" ht="15" hidden="1" customHeight="1" x14ac:dyDescent="0.2">
      <c r="A442" s="47">
        <v>26</v>
      </c>
      <c r="B442" s="52" t="s">
        <v>115</v>
      </c>
      <c r="C442" s="49">
        <f>'P.N.C. x Comp. x Ramos'!C426</f>
        <v>36178608.840000004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0.73218673423251202</v>
      </c>
      <c r="Q442" s="50">
        <f t="shared" si="28"/>
        <v>81.461933961963254</v>
      </c>
    </row>
    <row r="443" spans="1:18" ht="15" hidden="1" customHeight="1" x14ac:dyDescent="0.2">
      <c r="A443" s="47">
        <v>27</v>
      </c>
      <c r="B443" s="52" t="s">
        <v>117</v>
      </c>
      <c r="C443" s="49">
        <f>'P.N.C. x Comp. x Ramos'!C427</f>
        <v>792203621.80999994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16.032705548891187</v>
      </c>
      <c r="Q443" s="50">
        <f t="shared" si="28"/>
        <v>97.494639510854441</v>
      </c>
    </row>
    <row r="444" spans="1:18" ht="15" hidden="1" customHeight="1" x14ac:dyDescent="0.2">
      <c r="A444" s="47">
        <v>28</v>
      </c>
      <c r="B444" s="52" t="s">
        <v>120</v>
      </c>
      <c r="C444" s="49">
        <f>'P.N.C. x Comp. x Ramos'!C428</f>
        <v>15152993.030000001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0.30666796862064516</v>
      </c>
      <c r="Q444" s="50">
        <f>(Q443+P444)</f>
        <v>97.801307479475085</v>
      </c>
      <c r="R444" s="4"/>
    </row>
    <row r="445" spans="1:18" ht="15" hidden="1" customHeight="1" x14ac:dyDescent="0.2">
      <c r="A445" s="47">
        <v>29</v>
      </c>
      <c r="B445" s="52" t="s">
        <v>166</v>
      </c>
      <c r="C445" s="49">
        <f>'P.N.C. x Comp. x Ramos'!C429</f>
        <v>9700023.5899999999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0.19631016288520248</v>
      </c>
      <c r="Q445" s="50">
        <f>(Q444+P445)</f>
        <v>97.997617642360282</v>
      </c>
    </row>
    <row r="446" spans="1:18" ht="15" hidden="1" customHeight="1" x14ac:dyDescent="0.2">
      <c r="A446" s="47">
        <v>30</v>
      </c>
      <c r="B446" s="52" t="s">
        <v>103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97.997617642360282</v>
      </c>
    </row>
    <row r="447" spans="1:18" ht="15" hidden="1" customHeight="1" x14ac:dyDescent="0.2">
      <c r="A447" s="47">
        <v>31</v>
      </c>
      <c r="B447" s="51" t="s">
        <v>110</v>
      </c>
      <c r="C447" s="49">
        <f>'P.N.C. x Comp. x Ramos'!C431</f>
        <v>21860058.239999998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0.44240630488759586</v>
      </c>
      <c r="Q447" s="50">
        <f t="shared" si="28"/>
        <v>98.44002394724788</v>
      </c>
    </row>
    <row r="448" spans="1:18" ht="15" hidden="1" customHeight="1" x14ac:dyDescent="0.2">
      <c r="A448" s="47">
        <v>32</v>
      </c>
      <c r="B448" s="52" t="s">
        <v>164</v>
      </c>
      <c r="C448" s="49">
        <f>'P.N.C. x Comp. x Ramos'!C432</f>
        <v>1380777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2.7944319440375839E-2</v>
      </c>
      <c r="Q448" s="50">
        <f t="shared" ref="Q448:Q453" si="29">(Q447+P448)</f>
        <v>98.46796826668826</v>
      </c>
    </row>
    <row r="449" spans="1:17" ht="15" hidden="1" customHeight="1" x14ac:dyDescent="0.2">
      <c r="A449" s="47">
        <v>33</v>
      </c>
      <c r="B449" s="52" t="s">
        <v>119</v>
      </c>
      <c r="C449" s="49">
        <f>'P.N.C. x Comp. x Ramos'!C433</f>
        <v>12292594.299999999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0.24877889903303949</v>
      </c>
      <c r="Q449" s="50">
        <f t="shared" si="29"/>
        <v>98.716747165721301</v>
      </c>
    </row>
    <row r="450" spans="1:17" ht="15" hidden="1" customHeight="1" x14ac:dyDescent="0.2">
      <c r="A450" s="47">
        <v>34</v>
      </c>
      <c r="B450" s="52" t="s">
        <v>121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98.716747165721301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0</v>
      </c>
      <c r="Q451" s="50">
        <f t="shared" si="29"/>
        <v>98.716747165721301</v>
      </c>
    </row>
    <row r="452" spans="1:17" ht="15" hidden="1" customHeight="1" x14ac:dyDescent="0.2">
      <c r="A452" s="47">
        <v>36</v>
      </c>
      <c r="B452" s="52" t="s">
        <v>106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98.716747165721301</v>
      </c>
    </row>
    <row r="453" spans="1:17" ht="15" hidden="1" customHeight="1" x14ac:dyDescent="0.2">
      <c r="A453" s="47">
        <v>37</v>
      </c>
      <c r="B453" s="52" t="s">
        <v>104</v>
      </c>
      <c r="C453" s="49">
        <f>'P.N.C. x Comp. x Ramos'!C437</f>
        <v>39432625.189999998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0.79804188126103692</v>
      </c>
      <c r="Q453" s="50">
        <f t="shared" si="29"/>
        <v>99.514789046982344</v>
      </c>
    </row>
    <row r="454" spans="1:17" ht="15" hidden="1" customHeight="1" x14ac:dyDescent="0.2">
      <c r="A454" s="47">
        <v>38</v>
      </c>
      <c r="B454" s="52" t="s">
        <v>111</v>
      </c>
      <c r="C454" s="49">
        <f>'P.N.C. x Comp. x Ramos'!C438</f>
        <v>23975109.699999999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0.48521095301765116</v>
      </c>
      <c r="Q454" s="50">
        <f>(Q453+P454)</f>
        <v>100</v>
      </c>
    </row>
    <row r="455" spans="1:17" ht="21" hidden="1" customHeight="1" x14ac:dyDescent="0.2">
      <c r="A455" s="54"/>
      <c r="B455" s="55" t="s">
        <v>21</v>
      </c>
      <c r="C455" s="56">
        <f>SUM(C417:C454)</f>
        <v>4941172401.5900002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x14ac:dyDescent="0.3">
      <c r="A479" s="183" t="s">
        <v>42</v>
      </c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</row>
    <row r="480" spans="1:17" x14ac:dyDescent="0.2">
      <c r="A480" s="184" t="s">
        <v>95</v>
      </c>
      <c r="B480" s="184"/>
      <c r="C480" s="184"/>
      <c r="D480" s="184"/>
      <c r="E480" s="184"/>
      <c r="F480" s="184"/>
      <c r="G480" s="184"/>
      <c r="H480" s="184"/>
      <c r="I480" s="184"/>
      <c r="J480" s="184"/>
      <c r="K480" s="184"/>
      <c r="L480" s="184"/>
      <c r="M480" s="184"/>
      <c r="N480" s="184"/>
      <c r="O480" s="184"/>
      <c r="P480" s="184"/>
      <c r="Q480" s="184"/>
    </row>
    <row r="481" spans="1:17" x14ac:dyDescent="0.2">
      <c r="A481" s="186" t="s">
        <v>154</v>
      </c>
      <c r="B481" s="186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6"/>
      <c r="Q481" s="186"/>
    </row>
    <row r="482" spans="1:17" x14ac:dyDescent="0.2">
      <c r="A482" s="184" t="s">
        <v>114</v>
      </c>
      <c r="B482" s="184"/>
      <c r="C482" s="184"/>
      <c r="D482" s="184"/>
      <c r="E482" s="184"/>
      <c r="F482" s="184"/>
      <c r="G482" s="184"/>
      <c r="H482" s="184"/>
      <c r="I482" s="184"/>
      <c r="J482" s="184"/>
      <c r="K482" s="184"/>
      <c r="L482" s="184"/>
      <c r="M482" s="184"/>
      <c r="N482" s="184"/>
      <c r="O482" s="184"/>
      <c r="P482" s="184"/>
      <c r="Q482" s="184"/>
    </row>
    <row r="484" spans="1:17" ht="22.5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customHeight="1" x14ac:dyDescent="0.2">
      <c r="A485" s="47">
        <v>1</v>
      </c>
      <c r="B485" s="103" t="s">
        <v>91</v>
      </c>
      <c r="C485" s="49">
        <v>1153953806.51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22.872657561618514</v>
      </c>
      <c r="Q485" s="50">
        <f>(P485)</f>
        <v>22.872657561618514</v>
      </c>
    </row>
    <row r="486" spans="1:17" ht="15" customHeight="1" x14ac:dyDescent="0.2">
      <c r="A486" s="47">
        <v>2</v>
      </c>
      <c r="B486" s="52" t="s">
        <v>117</v>
      </c>
      <c r="C486" s="49">
        <v>787330858.53000009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15.605779896264629</v>
      </c>
      <c r="Q486" s="50">
        <f t="shared" ref="Q486:Q522" si="31">(Q485+P486)</f>
        <v>38.478437457883146</v>
      </c>
    </row>
    <row r="487" spans="1:17" ht="15" customHeight="1" x14ac:dyDescent="0.2">
      <c r="A487" s="47">
        <v>3</v>
      </c>
      <c r="B487" s="52" t="s">
        <v>163</v>
      </c>
      <c r="C487" s="49">
        <v>664539221.52999997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13.171912051046661</v>
      </c>
      <c r="Q487" s="50">
        <f t="shared" si="31"/>
        <v>51.650349508929807</v>
      </c>
    </row>
    <row r="488" spans="1:17" ht="15" customHeight="1" x14ac:dyDescent="0.2">
      <c r="A488" s="47">
        <v>4</v>
      </c>
      <c r="B488" s="52" t="s">
        <v>100</v>
      </c>
      <c r="C488" s="49">
        <v>564309312.62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11.185242939165899</v>
      </c>
      <c r="Q488" s="50">
        <f t="shared" si="31"/>
        <v>62.83559244809571</v>
      </c>
    </row>
    <row r="489" spans="1:17" ht="15" customHeight="1" x14ac:dyDescent="0.2">
      <c r="A489" s="47">
        <v>5</v>
      </c>
      <c r="B489" s="52" t="s">
        <v>92</v>
      </c>
      <c r="C489" s="49">
        <v>389929394.24000001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7.7288375473490625</v>
      </c>
      <c r="Q489" s="50">
        <f t="shared" si="31"/>
        <v>70.564429995444769</v>
      </c>
    </row>
    <row r="490" spans="1:17" ht="15" customHeight="1" x14ac:dyDescent="0.2">
      <c r="A490" s="47">
        <v>6</v>
      </c>
      <c r="B490" s="52" t="s">
        <v>97</v>
      </c>
      <c r="C490" s="49">
        <v>358784737.56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7.1115155513583659</v>
      </c>
      <c r="Q490" s="50">
        <f t="shared" si="31"/>
        <v>77.675945546803135</v>
      </c>
    </row>
    <row r="491" spans="1:17" ht="15" customHeight="1" x14ac:dyDescent="0.2">
      <c r="A491" s="47">
        <v>7</v>
      </c>
      <c r="B491" s="52" t="s">
        <v>96</v>
      </c>
      <c r="C491" s="49">
        <v>181950902.47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3.6064707804988667</v>
      </c>
      <c r="Q491" s="50">
        <f t="shared" si="31"/>
        <v>81.282416327302002</v>
      </c>
    </row>
    <row r="492" spans="1:17" ht="15" customHeight="1" x14ac:dyDescent="0.2">
      <c r="A492" s="47">
        <v>8</v>
      </c>
      <c r="B492" s="52" t="s">
        <v>90</v>
      </c>
      <c r="C492" s="49">
        <v>128984713.86999997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2.5566215687215976</v>
      </c>
      <c r="Q492" s="50">
        <f t="shared" si="31"/>
        <v>83.839037896023598</v>
      </c>
    </row>
    <row r="493" spans="1:17" ht="15" customHeight="1" x14ac:dyDescent="0.2">
      <c r="A493" s="47">
        <v>9</v>
      </c>
      <c r="B493" s="52" t="s">
        <v>79</v>
      </c>
      <c r="C493" s="49">
        <v>125366147.09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2.48489752018875</v>
      </c>
      <c r="Q493" s="50">
        <f t="shared" si="31"/>
        <v>86.32393541621235</v>
      </c>
    </row>
    <row r="494" spans="1:17" ht="15" customHeight="1" x14ac:dyDescent="0.2">
      <c r="A494" s="47">
        <v>10</v>
      </c>
      <c r="B494" s="52" t="s">
        <v>94</v>
      </c>
      <c r="C494" s="49">
        <v>91781959.150000006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1.8192212808946759</v>
      </c>
      <c r="Q494" s="50">
        <f t="shared" si="31"/>
        <v>88.143156697107031</v>
      </c>
    </row>
    <row r="495" spans="1:17" ht="15" customHeight="1" x14ac:dyDescent="0.2">
      <c r="A495" s="47">
        <v>11</v>
      </c>
      <c r="B495" s="52" t="s">
        <v>104</v>
      </c>
      <c r="C495" s="49">
        <v>91330017.890000015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1.8102632986776845</v>
      </c>
      <c r="Q495" s="50">
        <f t="shared" si="31"/>
        <v>89.953419995784714</v>
      </c>
    </row>
    <row r="496" spans="1:17" ht="15" customHeight="1" x14ac:dyDescent="0.2">
      <c r="A496" s="47">
        <v>12</v>
      </c>
      <c r="B496" s="52" t="s">
        <v>78</v>
      </c>
      <c r="C496" s="49">
        <v>82379804.100000009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1.6328600317816868</v>
      </c>
      <c r="Q496" s="50">
        <f t="shared" si="31"/>
        <v>91.586280027566403</v>
      </c>
    </row>
    <row r="497" spans="1:18" ht="15" customHeight="1" x14ac:dyDescent="0.2">
      <c r="A497" s="47">
        <v>13</v>
      </c>
      <c r="B497" s="51" t="s">
        <v>116</v>
      </c>
      <c r="C497" s="49">
        <v>57065804.840000004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1.1311081996696559</v>
      </c>
      <c r="Q497" s="50">
        <f t="shared" si="31"/>
        <v>92.717388227236057</v>
      </c>
    </row>
    <row r="498" spans="1:18" ht="15" customHeight="1" x14ac:dyDescent="0.2">
      <c r="A498" s="47">
        <v>14</v>
      </c>
      <c r="B498" s="52" t="s">
        <v>108</v>
      </c>
      <c r="C498" s="49">
        <v>49688771.960000008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0.98488714131087129</v>
      </c>
      <c r="Q498" s="50">
        <f t="shared" si="31"/>
        <v>93.702275368546935</v>
      </c>
    </row>
    <row r="499" spans="1:18" ht="15" customHeight="1" x14ac:dyDescent="0.2">
      <c r="A499" s="47">
        <v>15</v>
      </c>
      <c r="B499" s="52" t="s">
        <v>102</v>
      </c>
      <c r="C499" s="49">
        <v>46991787.169999994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0.93142988054136977</v>
      </c>
      <c r="Q499" s="50">
        <f t="shared" si="31"/>
        <v>94.633705249088308</v>
      </c>
    </row>
    <row r="500" spans="1:18" ht="15" customHeight="1" x14ac:dyDescent="0.2">
      <c r="A500" s="47">
        <v>16</v>
      </c>
      <c r="B500" s="52" t="s">
        <v>81</v>
      </c>
      <c r="C500" s="49">
        <v>32837436.300000001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0.65087478498200402</v>
      </c>
      <c r="Q500" s="50">
        <f t="shared" si="31"/>
        <v>95.284580034070316</v>
      </c>
    </row>
    <row r="501" spans="1:18" ht="15" customHeight="1" x14ac:dyDescent="0.2">
      <c r="A501" s="47">
        <v>17</v>
      </c>
      <c r="B501" s="52" t="s">
        <v>115</v>
      </c>
      <c r="C501" s="49">
        <v>31375173.140000004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0.62189109054383307</v>
      </c>
      <c r="Q501" s="50">
        <f t="shared" si="31"/>
        <v>95.906471124614143</v>
      </c>
    </row>
    <row r="502" spans="1:18" ht="15" customHeight="1" x14ac:dyDescent="0.2">
      <c r="A502" s="47">
        <v>18</v>
      </c>
      <c r="B502" s="52" t="s">
        <v>80</v>
      </c>
      <c r="C502" s="49">
        <v>28373276.469999999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0.5623901346295479</v>
      </c>
      <c r="Q502" s="50">
        <f t="shared" si="31"/>
        <v>96.468861259243695</v>
      </c>
    </row>
    <row r="503" spans="1:18" ht="15" customHeight="1" x14ac:dyDescent="0.2">
      <c r="A503" s="47">
        <v>19</v>
      </c>
      <c r="B503" s="52" t="s">
        <v>93</v>
      </c>
      <c r="C503" s="49">
        <v>28054029.84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0.55606230867629347</v>
      </c>
      <c r="Q503" s="50">
        <f t="shared" si="31"/>
        <v>97.024923567919984</v>
      </c>
    </row>
    <row r="504" spans="1:18" ht="15" customHeight="1" x14ac:dyDescent="0.2">
      <c r="A504" s="47">
        <v>20</v>
      </c>
      <c r="B504" s="52" t="s">
        <v>83</v>
      </c>
      <c r="C504" s="49">
        <v>27277043.890000001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0.5406615764595617</v>
      </c>
      <c r="Q504" s="50">
        <f t="shared" si="31"/>
        <v>97.56558514437954</v>
      </c>
    </row>
    <row r="505" spans="1:18" ht="15" customHeight="1" x14ac:dyDescent="0.2">
      <c r="A505" s="47">
        <v>21</v>
      </c>
      <c r="B505" s="51" t="s">
        <v>110</v>
      </c>
      <c r="C505" s="49">
        <v>23388129.350000001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0.46357893237276104</v>
      </c>
      <c r="Q505" s="50">
        <f t="shared" si="31"/>
        <v>98.029164076752295</v>
      </c>
    </row>
    <row r="506" spans="1:18" ht="15" customHeight="1" x14ac:dyDescent="0.2">
      <c r="A506" s="47">
        <v>22</v>
      </c>
      <c r="B506" s="52" t="s">
        <v>111</v>
      </c>
      <c r="C506" s="49">
        <v>20242982.399999999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0.40123859538311429</v>
      </c>
      <c r="Q506" s="50">
        <f t="shared" si="31"/>
        <v>98.430402672135415</v>
      </c>
    </row>
    <row r="507" spans="1:18" ht="15" customHeight="1" x14ac:dyDescent="0.2">
      <c r="A507" s="47">
        <v>23</v>
      </c>
      <c r="B507" s="52" t="s">
        <v>120</v>
      </c>
      <c r="C507" s="49">
        <v>20242404.370000001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0.40122713818077593</v>
      </c>
      <c r="Q507" s="50">
        <f t="shared" si="31"/>
        <v>98.831629810316187</v>
      </c>
    </row>
    <row r="508" spans="1:18" ht="15" customHeight="1" x14ac:dyDescent="0.2">
      <c r="A508" s="47">
        <v>24</v>
      </c>
      <c r="B508" s="52" t="s">
        <v>101</v>
      </c>
      <c r="C508" s="49">
        <v>19012625.029999997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0.37685153357555856</v>
      </c>
      <c r="Q508" s="50">
        <f t="shared" si="31"/>
        <v>99.208481343891748</v>
      </c>
    </row>
    <row r="509" spans="1:18" ht="15" customHeight="1" x14ac:dyDescent="0.2">
      <c r="A509" s="47">
        <v>25</v>
      </c>
      <c r="B509" s="52" t="s">
        <v>166</v>
      </c>
      <c r="C509" s="49">
        <v>12026090.249999998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0.23837058514957588</v>
      </c>
      <c r="Q509" s="50">
        <f t="shared" si="31"/>
        <v>99.44685192904133</v>
      </c>
    </row>
    <row r="510" spans="1:18" ht="15" customHeight="1" x14ac:dyDescent="0.2">
      <c r="A510" s="47">
        <v>26</v>
      </c>
      <c r="B510" s="52" t="s">
        <v>119</v>
      </c>
      <c r="C510" s="49">
        <v>10809542.139999999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0.21425723834982849</v>
      </c>
      <c r="Q510" s="50">
        <f t="shared" si="31"/>
        <v>99.66110916739116</v>
      </c>
    </row>
    <row r="511" spans="1:18" ht="15" customHeight="1" x14ac:dyDescent="0.2">
      <c r="A511" s="47">
        <v>27</v>
      </c>
      <c r="B511" s="52" t="s">
        <v>99</v>
      </c>
      <c r="C511" s="49">
        <v>9957625.3300000001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0.1973712925206377</v>
      </c>
      <c r="Q511" s="50">
        <f t="shared" si="31"/>
        <v>99.858480459911803</v>
      </c>
    </row>
    <row r="512" spans="1:18" ht="15" customHeight="1" x14ac:dyDescent="0.2">
      <c r="A512" s="47">
        <v>28</v>
      </c>
      <c r="B512" s="52" t="s">
        <v>82</v>
      </c>
      <c r="C512" s="49">
        <v>5174663.4800000004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0.10256762888335558</v>
      </c>
      <c r="Q512" s="50">
        <f t="shared" si="31"/>
        <v>99.961048088795152</v>
      </c>
      <c r="R512" s="4"/>
    </row>
    <row r="513" spans="1:17" ht="15" customHeight="1" x14ac:dyDescent="0.2">
      <c r="A513" s="47">
        <v>29</v>
      </c>
      <c r="B513" s="52" t="s">
        <v>164</v>
      </c>
      <c r="C513" s="49">
        <v>1965172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3.895191120485416E-2</v>
      </c>
      <c r="Q513" s="50">
        <f t="shared" si="31"/>
        <v>100</v>
      </c>
    </row>
    <row r="514" spans="1:17" ht="15" customHeight="1" x14ac:dyDescent="0.2">
      <c r="A514" s="47">
        <v>30</v>
      </c>
      <c r="B514" s="52" t="s">
        <v>89</v>
      </c>
      <c r="C514" s="49"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100</v>
      </c>
    </row>
    <row r="515" spans="1:17" ht="15" customHeight="1" x14ac:dyDescent="0.2">
      <c r="A515" s="47">
        <v>31</v>
      </c>
      <c r="B515" s="52" t="s">
        <v>85</v>
      </c>
      <c r="C515" s="49"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</v>
      </c>
      <c r="Q515" s="50">
        <f t="shared" si="31"/>
        <v>100</v>
      </c>
    </row>
    <row r="516" spans="1:17" ht="15" customHeight="1" x14ac:dyDescent="0.2">
      <c r="A516" s="47">
        <v>32</v>
      </c>
      <c r="B516" s="52" t="s">
        <v>84</v>
      </c>
      <c r="C516" s="49"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0</v>
      </c>
      <c r="Q516" s="50">
        <f t="shared" si="31"/>
        <v>100</v>
      </c>
    </row>
    <row r="517" spans="1:17" ht="15" customHeight="1" x14ac:dyDescent="0.2">
      <c r="A517" s="47">
        <v>33</v>
      </c>
      <c r="B517" s="52" t="s">
        <v>107</v>
      </c>
      <c r="C517" s="49"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</v>
      </c>
      <c r="Q517" s="50">
        <f t="shared" si="31"/>
        <v>100</v>
      </c>
    </row>
    <row r="518" spans="1:17" ht="15" customHeight="1" x14ac:dyDescent="0.2">
      <c r="A518" s="47">
        <v>34</v>
      </c>
      <c r="B518" s="52" t="s">
        <v>105</v>
      </c>
      <c r="C518" s="49"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100</v>
      </c>
    </row>
    <row r="519" spans="1:17" ht="15" customHeight="1" x14ac:dyDescent="0.2">
      <c r="A519" s="47">
        <v>35</v>
      </c>
      <c r="B519" s="52" t="s">
        <v>103</v>
      </c>
      <c r="C519" s="49"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0</v>
      </c>
      <c r="Q519" s="50">
        <f t="shared" si="31"/>
        <v>100</v>
      </c>
    </row>
    <row r="520" spans="1:17" ht="15" customHeight="1" x14ac:dyDescent="0.2">
      <c r="A520" s="47">
        <v>36</v>
      </c>
      <c r="B520" s="52" t="s">
        <v>121</v>
      </c>
      <c r="C520" s="49"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0</v>
      </c>
      <c r="Q520" s="50">
        <f t="shared" si="31"/>
        <v>100</v>
      </c>
    </row>
    <row r="521" spans="1:17" ht="15" customHeight="1" x14ac:dyDescent="0.2">
      <c r="A521" s="47">
        <v>37</v>
      </c>
      <c r="B521" s="52" t="s">
        <v>88</v>
      </c>
      <c r="C521" s="49"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0</v>
      </c>
      <c r="Q521" s="50">
        <f t="shared" si="31"/>
        <v>100</v>
      </c>
    </row>
    <row r="522" spans="1:17" ht="15" customHeight="1" x14ac:dyDescent="0.2">
      <c r="A522" s="47">
        <v>38</v>
      </c>
      <c r="B522" s="52" t="s">
        <v>106</v>
      </c>
      <c r="C522" s="49">
        <v>0</v>
      </c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  <c r="O522" s="143"/>
      <c r="P522" s="50">
        <f t="shared" si="30"/>
        <v>0</v>
      </c>
      <c r="Q522" s="50">
        <f t="shared" si="31"/>
        <v>100</v>
      </c>
    </row>
    <row r="523" spans="1:17" ht="18.75" customHeight="1" x14ac:dyDescent="0.2">
      <c r="A523" s="54"/>
      <c r="B523" s="55" t="s">
        <v>21</v>
      </c>
      <c r="C523" s="56">
        <f>SUM(C485:C522)</f>
        <v>5045123433.5200005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</v>
      </c>
      <c r="Q523" s="53"/>
    </row>
    <row r="524" spans="1:17" x14ac:dyDescent="0.2">
      <c r="A524" s="81" t="s">
        <v>98</v>
      </c>
    </row>
    <row r="547" spans="1:17" ht="20.25" hidden="1" x14ac:dyDescent="0.3">
      <c r="A547" s="183" t="s">
        <v>42</v>
      </c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</row>
    <row r="548" spans="1:17" hidden="1" x14ac:dyDescent="0.2">
      <c r="A548" s="184" t="s">
        <v>95</v>
      </c>
      <c r="B548" s="184"/>
      <c r="C548" s="184"/>
      <c r="D548" s="184"/>
      <c r="E548" s="184"/>
      <c r="F548" s="184"/>
      <c r="G548" s="184"/>
      <c r="H548" s="184"/>
      <c r="I548" s="184"/>
      <c r="J548" s="184"/>
      <c r="K548" s="184"/>
      <c r="L548" s="184"/>
      <c r="M548" s="184"/>
      <c r="N548" s="184"/>
      <c r="O548" s="184"/>
      <c r="P548" s="184"/>
      <c r="Q548" s="184"/>
    </row>
    <row r="549" spans="1:17" hidden="1" x14ac:dyDescent="0.2">
      <c r="A549" s="186" t="s">
        <v>155</v>
      </c>
      <c r="B549" s="186"/>
      <c r="C549" s="186"/>
      <c r="D549" s="186"/>
      <c r="E549" s="186"/>
      <c r="F549" s="186"/>
      <c r="G549" s="186"/>
      <c r="H549" s="186"/>
      <c r="I549" s="186"/>
      <c r="J549" s="186"/>
      <c r="K549" s="186"/>
      <c r="L549" s="186"/>
      <c r="M549" s="186"/>
      <c r="N549" s="186"/>
      <c r="O549" s="186"/>
      <c r="P549" s="186"/>
      <c r="Q549" s="186"/>
    </row>
    <row r="550" spans="1:17" hidden="1" x14ac:dyDescent="0.2">
      <c r="A550" s="184" t="s">
        <v>114</v>
      </c>
      <c r="B550" s="184"/>
      <c r="C550" s="184"/>
      <c r="D550" s="184"/>
      <c r="E550" s="184"/>
      <c r="F550" s="184"/>
      <c r="G550" s="184"/>
      <c r="H550" s="184"/>
      <c r="I550" s="184"/>
      <c r="J550" s="184"/>
      <c r="K550" s="184"/>
      <c r="L550" s="184"/>
      <c r="M550" s="184"/>
      <c r="N550" s="184"/>
      <c r="O550" s="184"/>
      <c r="P550" s="184"/>
      <c r="Q550" s="184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163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100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99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108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101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102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116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107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105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115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117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120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166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103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110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164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119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121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106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104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111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3" t="s">
        <v>42</v>
      </c>
      <c r="B615" s="183"/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</row>
    <row r="616" spans="1:17" hidden="1" x14ac:dyDescent="0.2">
      <c r="A616" s="184" t="s">
        <v>95</v>
      </c>
      <c r="B616" s="184"/>
      <c r="C616" s="184"/>
      <c r="D616" s="184"/>
      <c r="E616" s="184"/>
      <c r="F616" s="184"/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</row>
    <row r="617" spans="1:17" hidden="1" x14ac:dyDescent="0.2">
      <c r="A617" s="186" t="s">
        <v>156</v>
      </c>
      <c r="B617" s="186"/>
      <c r="C617" s="186"/>
      <c r="D617" s="186"/>
      <c r="E617" s="186"/>
      <c r="F617" s="186"/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</row>
    <row r="618" spans="1:17" hidden="1" x14ac:dyDescent="0.2">
      <c r="A618" s="184" t="s">
        <v>114</v>
      </c>
      <c r="B618" s="184"/>
      <c r="C618" s="184"/>
      <c r="D618" s="184"/>
      <c r="E618" s="184"/>
      <c r="F618" s="184"/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163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100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99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108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101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102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116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107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105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115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117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120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166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103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110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164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119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121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106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104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111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3" t="s">
        <v>42</v>
      </c>
      <c r="B683" s="183"/>
      <c r="C683" s="183"/>
      <c r="D683" s="183"/>
      <c r="E683" s="183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</row>
    <row r="684" spans="1:17" hidden="1" x14ac:dyDescent="0.2">
      <c r="A684" s="184" t="s">
        <v>95</v>
      </c>
      <c r="B684" s="184"/>
      <c r="C684" s="184"/>
      <c r="D684" s="184"/>
      <c r="E684" s="184"/>
      <c r="F684" s="184"/>
      <c r="G684" s="184"/>
      <c r="H684" s="184"/>
      <c r="I684" s="184"/>
      <c r="J684" s="184"/>
      <c r="K684" s="184"/>
      <c r="L684" s="184"/>
      <c r="M684" s="184"/>
      <c r="N684" s="184"/>
      <c r="O684" s="184"/>
      <c r="P684" s="184"/>
      <c r="Q684" s="184"/>
    </row>
    <row r="685" spans="1:17" hidden="1" x14ac:dyDescent="0.2">
      <c r="A685" s="186" t="s">
        <v>157</v>
      </c>
      <c r="B685" s="186"/>
      <c r="C685" s="186"/>
      <c r="D685" s="186"/>
      <c r="E685" s="186"/>
      <c r="F685" s="186"/>
      <c r="G685" s="186"/>
      <c r="H685" s="186"/>
      <c r="I685" s="186"/>
      <c r="J685" s="186"/>
      <c r="K685" s="186"/>
      <c r="L685" s="186"/>
      <c r="M685" s="186"/>
      <c r="N685" s="186"/>
      <c r="O685" s="186"/>
      <c r="P685" s="186"/>
      <c r="Q685" s="186"/>
    </row>
    <row r="686" spans="1:17" hidden="1" x14ac:dyDescent="0.2">
      <c r="A686" s="184" t="s">
        <v>114</v>
      </c>
      <c r="B686" s="184"/>
      <c r="C686" s="184"/>
      <c r="D686" s="184"/>
      <c r="E686" s="184"/>
      <c r="F686" s="184"/>
      <c r="G686" s="184"/>
      <c r="H686" s="184"/>
      <c r="I686" s="184"/>
      <c r="J686" s="184"/>
      <c r="K686" s="184"/>
      <c r="L686" s="184"/>
      <c r="M686" s="184"/>
      <c r="N686" s="184"/>
      <c r="O686" s="184"/>
      <c r="P686" s="184"/>
      <c r="Q686" s="184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163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100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99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108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101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102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116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107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105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115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117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120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166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103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110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164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119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121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106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104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111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3" t="s">
        <v>42</v>
      </c>
      <c r="B752" s="183"/>
      <c r="C752" s="183"/>
      <c r="D752" s="183"/>
      <c r="E752" s="183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</row>
    <row r="753" spans="1:17" hidden="1" x14ac:dyDescent="0.2">
      <c r="A753" s="184" t="s">
        <v>95</v>
      </c>
      <c r="B753" s="184"/>
      <c r="C753" s="184"/>
      <c r="D753" s="184"/>
      <c r="E753" s="184"/>
      <c r="F753" s="184"/>
      <c r="G753" s="184"/>
      <c r="H753" s="184"/>
      <c r="I753" s="184"/>
      <c r="J753" s="184"/>
      <c r="K753" s="184"/>
      <c r="L753" s="184"/>
      <c r="M753" s="184"/>
      <c r="N753" s="184"/>
      <c r="O753" s="184"/>
      <c r="P753" s="184"/>
      <c r="Q753" s="184"/>
    </row>
    <row r="754" spans="1:17" hidden="1" x14ac:dyDescent="0.2">
      <c r="A754" s="186" t="s">
        <v>158</v>
      </c>
      <c r="B754" s="186"/>
      <c r="C754" s="186"/>
      <c r="D754" s="186"/>
      <c r="E754" s="186"/>
      <c r="F754" s="186"/>
      <c r="G754" s="186"/>
      <c r="H754" s="186"/>
      <c r="I754" s="186"/>
      <c r="J754" s="186"/>
      <c r="K754" s="186"/>
      <c r="L754" s="186"/>
      <c r="M754" s="186"/>
      <c r="N754" s="186"/>
      <c r="O754" s="186"/>
      <c r="P754" s="186"/>
      <c r="Q754" s="186"/>
    </row>
    <row r="755" spans="1:17" hidden="1" x14ac:dyDescent="0.2">
      <c r="A755" s="184" t="s">
        <v>114</v>
      </c>
      <c r="B755" s="184"/>
      <c r="C755" s="184"/>
      <c r="D755" s="184"/>
      <c r="E755" s="184"/>
      <c r="F755" s="184"/>
      <c r="G755" s="184"/>
      <c r="H755" s="184"/>
      <c r="I755" s="184"/>
      <c r="J755" s="184"/>
      <c r="K755" s="184"/>
      <c r="L755" s="184"/>
      <c r="M755" s="184"/>
      <c r="N755" s="184"/>
      <c r="O755" s="184"/>
      <c r="P755" s="184"/>
      <c r="Q755" s="184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163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100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99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108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101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102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116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107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105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115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117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120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166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103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110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164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119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121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106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104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111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3" t="s">
        <v>42</v>
      </c>
      <c r="B820" s="183"/>
      <c r="C820" s="183"/>
      <c r="D820" s="183"/>
      <c r="E820" s="183"/>
      <c r="F820" s="183"/>
      <c r="G820" s="183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</row>
    <row r="821" spans="1:17" hidden="1" x14ac:dyDescent="0.2">
      <c r="A821" s="184" t="s">
        <v>95</v>
      </c>
      <c r="B821" s="184"/>
      <c r="C821" s="184"/>
      <c r="D821" s="184"/>
      <c r="E821" s="184"/>
      <c r="F821" s="184"/>
      <c r="G821" s="184"/>
      <c r="H821" s="184"/>
      <c r="I821" s="184"/>
      <c r="J821" s="184"/>
      <c r="K821" s="184"/>
      <c r="L821" s="184"/>
      <c r="M821" s="184"/>
      <c r="N821" s="184"/>
      <c r="O821" s="184"/>
      <c r="P821" s="184"/>
      <c r="Q821" s="184"/>
    </row>
    <row r="822" spans="1:17" hidden="1" x14ac:dyDescent="0.2">
      <c r="A822" s="186" t="s">
        <v>159</v>
      </c>
      <c r="B822" s="186"/>
      <c r="C822" s="186"/>
      <c r="D822" s="186"/>
      <c r="E822" s="186"/>
      <c r="F822" s="186"/>
      <c r="G822" s="186"/>
      <c r="H822" s="186"/>
      <c r="I822" s="186"/>
      <c r="J822" s="186"/>
      <c r="K822" s="186"/>
      <c r="L822" s="186"/>
      <c r="M822" s="186"/>
      <c r="N822" s="186"/>
      <c r="O822" s="186"/>
      <c r="P822" s="186"/>
      <c r="Q822" s="186"/>
    </row>
    <row r="823" spans="1:17" hidden="1" x14ac:dyDescent="0.2">
      <c r="A823" s="184" t="s">
        <v>114</v>
      </c>
      <c r="B823" s="184"/>
      <c r="C823" s="184"/>
      <c r="D823" s="184"/>
      <c r="E823" s="184"/>
      <c r="F823" s="184"/>
      <c r="G823" s="184"/>
      <c r="H823" s="184"/>
      <c r="I823" s="184"/>
      <c r="J823" s="184"/>
      <c r="K823" s="184"/>
      <c r="L823" s="184"/>
      <c r="M823" s="184"/>
      <c r="N823" s="184"/>
      <c r="O823" s="184"/>
      <c r="P823" s="184"/>
      <c r="Q823" s="184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163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100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99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108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101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102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116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107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105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115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117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120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166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103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110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164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119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121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106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104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111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0629921259842521" right="0.74803149606299213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90" zoomScaleNormal="90" workbookViewId="0">
      <selection activeCell="K465" sqref="K465"/>
    </sheetView>
  </sheetViews>
  <sheetFormatPr defaultColWidth="11.42578125" defaultRowHeight="12.75" x14ac:dyDescent="0.2"/>
  <cols>
    <col min="1" max="1" width="43.28515625" style="30" customWidth="1"/>
    <col min="2" max="2" width="14.7109375" style="30" customWidth="1"/>
    <col min="3" max="3" width="14.85546875" style="30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3.28515625" style="30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42578125" style="30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8" width="12.42578125" style="30" customWidth="1"/>
    <col min="29" max="29" width="13.5703125" style="30" customWidth="1"/>
    <col min="30" max="30" width="14.7109375" style="30" hidden="1" customWidth="1"/>
    <col min="31" max="31" width="12.7109375" style="30" customWidth="1"/>
    <col min="32" max="32" width="12.140625" style="30" customWidth="1"/>
    <col min="33" max="33" width="1" style="30" hidden="1" customWidth="1"/>
    <col min="34" max="34" width="14.28515625" style="30" customWidth="1"/>
    <col min="35" max="35" width="11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2" t="s">
        <v>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1:36" x14ac:dyDescent="0.2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36" x14ac:dyDescent="0.2">
      <c r="A3" s="194" t="s">
        <v>170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6" x14ac:dyDescent="0.2">
      <c r="A4" s="193" t="s">
        <v>114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7" t="s">
        <v>33</v>
      </c>
      <c r="B7" s="191" t="s">
        <v>0</v>
      </c>
      <c r="C7" s="191"/>
      <c r="D7" s="191" t="s">
        <v>12</v>
      </c>
      <c r="E7" s="191"/>
      <c r="F7" s="108"/>
      <c r="G7" s="191" t="s">
        <v>13</v>
      </c>
      <c r="H7" s="191"/>
      <c r="I7" s="108"/>
      <c r="J7" s="191" t="s">
        <v>14</v>
      </c>
      <c r="K7" s="191"/>
      <c r="L7" s="108"/>
      <c r="M7" s="191" t="s">
        <v>15</v>
      </c>
      <c r="N7" s="191"/>
      <c r="O7" s="108"/>
      <c r="P7" s="191" t="s">
        <v>27</v>
      </c>
      <c r="Q7" s="191"/>
      <c r="R7" s="108"/>
      <c r="S7" s="191" t="s">
        <v>35</v>
      </c>
      <c r="T7" s="191"/>
      <c r="U7" s="108"/>
      <c r="V7" s="191" t="s">
        <v>16</v>
      </c>
      <c r="W7" s="191"/>
      <c r="X7" s="108"/>
      <c r="Y7" s="191" t="s">
        <v>68</v>
      </c>
      <c r="Z7" s="191"/>
      <c r="AA7" s="108"/>
      <c r="AB7" s="191" t="s">
        <v>34</v>
      </c>
      <c r="AC7" s="191"/>
      <c r="AD7" s="108"/>
      <c r="AE7" s="191" t="s">
        <v>17</v>
      </c>
      <c r="AF7" s="191"/>
      <c r="AG7" s="108"/>
      <c r="AH7" s="191" t="s">
        <v>18</v>
      </c>
      <c r="AI7" s="191"/>
      <c r="AJ7" s="74"/>
    </row>
    <row r="8" spans="1:36" ht="26.25" customHeight="1" thickTop="1" thickBot="1" x14ac:dyDescent="0.25">
      <c r="A8" s="196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5534127020.9499998</v>
      </c>
      <c r="C9" s="76">
        <f>(E9+H9+K9+N9+Q9+T9+W9+Z9+AC9+AF9+AI9)</f>
        <v>1897937460.5700002</v>
      </c>
      <c r="D9" s="103">
        <f t="shared" ref="D9:E28" si="0">D68+D127+D186+D245+D303+D363+D420+D478+D536+D595+D654+D713</f>
        <v>33280196.689999998</v>
      </c>
      <c r="E9" s="103">
        <f t="shared" si="0"/>
        <v>35178.700000000004</v>
      </c>
      <c r="F9" s="103">
        <f>SUM(D9:E9)</f>
        <v>33315375.389999997</v>
      </c>
      <c r="G9" s="103">
        <f t="shared" ref="G9:H28" si="1">G68+G127+G186+G245+G303+G363+G420+G478+G536+G595+G654+G713</f>
        <v>499523073.82000005</v>
      </c>
      <c r="H9" s="103">
        <f t="shared" si="1"/>
        <v>864057775.21000004</v>
      </c>
      <c r="I9" s="103">
        <f>SUM(G9:H9)</f>
        <v>1363580849.0300002</v>
      </c>
      <c r="J9" s="103">
        <f t="shared" ref="J9:K28" si="2">J68+J127+J186+J245+J303+J363+J420+J478+J536+J595+J654+J713</f>
        <v>14016.329999999998</v>
      </c>
      <c r="K9" s="103">
        <f t="shared" si="2"/>
        <v>782078733.0200001</v>
      </c>
      <c r="L9" s="103">
        <f>SUM(J9:K9)</f>
        <v>782092749.35000014</v>
      </c>
      <c r="M9" s="103">
        <f t="shared" ref="M9:N28" si="3">M68+M127+M186+M245+M303+M363+M420+M478+M536+M595+M654+M713</f>
        <v>170015218.28</v>
      </c>
      <c r="N9" s="103">
        <f t="shared" si="3"/>
        <v>40395.149999999994</v>
      </c>
      <c r="O9" s="103">
        <f>SUM(M9:N9)</f>
        <v>170055613.43000001</v>
      </c>
      <c r="P9" s="103">
        <f t="shared" ref="P9:Q28" si="4">P68+P127+P186+P245+P303+P363+P420+P478+P536+P595+P654+P713</f>
        <v>2803532588.8499999</v>
      </c>
      <c r="Q9" s="103">
        <f t="shared" si="4"/>
        <v>194471217.05000001</v>
      </c>
      <c r="R9" s="103">
        <f>SUM(P9:Q9)</f>
        <v>2998003805.9000001</v>
      </c>
      <c r="S9" s="103">
        <f t="shared" ref="S9:T28" si="5">S68+S127+S186+S245+S303+S363+S420+S478+S536+S595+S654+S713</f>
        <v>27748662.390000001</v>
      </c>
      <c r="T9" s="103">
        <f t="shared" si="5"/>
        <v>0</v>
      </c>
      <c r="U9" s="103">
        <f>SUM(S9:T9)</f>
        <v>27748662.390000001</v>
      </c>
      <c r="V9" s="103">
        <f t="shared" ref="V9:W28" si="6">V68+V127+V186+V245+V303+V363+V420+V478+V536+V595+V654+V713</f>
        <v>142488437.96000001</v>
      </c>
      <c r="W9" s="103">
        <f t="shared" si="6"/>
        <v>238700.86000000002</v>
      </c>
      <c r="X9" s="103">
        <f>SUM(V9:W9)</f>
        <v>142727138.82000002</v>
      </c>
      <c r="Y9" s="103">
        <f t="shared" ref="Y9:Z28" si="7">Y68+Y127+Y186+Y245+Y303+Y363+Y420+Y478+Y536+Y595+Y654+Y713</f>
        <v>1292352413.77</v>
      </c>
      <c r="Z9" s="103">
        <f t="shared" si="7"/>
        <v>13949431.840000002</v>
      </c>
      <c r="AA9" s="103">
        <f>SUM(Y9:Z9)</f>
        <v>1306301845.6099999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80401662.710000008</v>
      </c>
      <c r="AF9" s="103">
        <f t="shared" si="9"/>
        <v>13211181.939999998</v>
      </c>
      <c r="AG9" s="103">
        <f>SUM(AE9:AF9)</f>
        <v>93612844.650000006</v>
      </c>
      <c r="AH9" s="103">
        <f t="shared" ref="AH9:AI28" si="10">AH68+AH127+AH186+AH245+AH303+AH363+AH420+AH478+AH536+AH595+AH654+AH713</f>
        <v>484770750.14999998</v>
      </c>
      <c r="AI9" s="103">
        <f t="shared" si="10"/>
        <v>29854846.799999997</v>
      </c>
      <c r="AJ9" s="109">
        <f>SUM(AH9:AI9)</f>
        <v>514625596.94999999</v>
      </c>
    </row>
    <row r="10" spans="1:36" ht="15.95" customHeight="1" thickTop="1" thickBot="1" x14ac:dyDescent="0.25">
      <c r="A10" s="52" t="s">
        <v>163</v>
      </c>
      <c r="B10" s="76">
        <f t="shared" ref="B10:B46" si="11">(D10+G10+J10+M10+P10+S10+V10+Y10+AB10+AE10+AH10)</f>
        <v>3885312209.6800003</v>
      </c>
      <c r="C10" s="76">
        <f t="shared" ref="C10:C46" si="12">(E10+H10+K10+N10+Q10+T10+W10+Z10+AC10+AF10+AI10)</f>
        <v>735320925.44999993</v>
      </c>
      <c r="D10" s="103">
        <f t="shared" si="0"/>
        <v>26834968.030000001</v>
      </c>
      <c r="E10" s="103">
        <f t="shared" si="0"/>
        <v>253683.29</v>
      </c>
      <c r="F10" s="103">
        <f t="shared" ref="F10:F46" si="13">SUM(D10:E10)</f>
        <v>27088651.32</v>
      </c>
      <c r="G10" s="103">
        <f t="shared" si="1"/>
        <v>475033516.46999997</v>
      </c>
      <c r="H10" s="103">
        <f t="shared" si="1"/>
        <v>416922891.17000002</v>
      </c>
      <c r="I10" s="103">
        <f t="shared" ref="I10:I46" si="14">SUM(G10:H10)</f>
        <v>891956407.63999999</v>
      </c>
      <c r="J10" s="103">
        <f t="shared" si="2"/>
        <v>0</v>
      </c>
      <c r="K10" s="103">
        <f t="shared" si="2"/>
        <v>51755038.560000002</v>
      </c>
      <c r="L10" s="103">
        <f t="shared" ref="L10:L46" si="15">SUM(J10:K10)</f>
        <v>51755038.560000002</v>
      </c>
      <c r="M10" s="103">
        <f t="shared" si="3"/>
        <v>20339845.240000002</v>
      </c>
      <c r="N10" s="103">
        <f t="shared" si="3"/>
        <v>5526778.0100000007</v>
      </c>
      <c r="O10" s="103">
        <f t="shared" ref="O10:O46" si="16">SUM(M10:N10)</f>
        <v>25866623.250000004</v>
      </c>
      <c r="P10" s="103">
        <f t="shared" si="4"/>
        <v>1196269321.5899999</v>
      </c>
      <c r="Q10" s="103">
        <f t="shared" si="4"/>
        <v>57285299.399999999</v>
      </c>
      <c r="R10" s="103">
        <f t="shared" ref="R10:R46" si="17">SUM(P10:Q10)</f>
        <v>1253554620.99</v>
      </c>
      <c r="S10" s="103">
        <f t="shared" si="5"/>
        <v>138296093.13999999</v>
      </c>
      <c r="T10" s="103">
        <f t="shared" si="5"/>
        <v>0</v>
      </c>
      <c r="U10" s="103">
        <f t="shared" ref="U10:U46" si="18">SUM(S10:T10)</f>
        <v>138296093.13999999</v>
      </c>
      <c r="V10" s="103">
        <f t="shared" si="6"/>
        <v>39407555.649999999</v>
      </c>
      <c r="W10" s="103">
        <f t="shared" si="6"/>
        <v>170547.54999999996</v>
      </c>
      <c r="X10" s="103">
        <f t="shared" ref="X10:X46" si="19">SUM(V10:W10)</f>
        <v>39578103.199999996</v>
      </c>
      <c r="Y10" s="103">
        <f t="shared" si="7"/>
        <v>1627651224.76</v>
      </c>
      <c r="Z10" s="103">
        <f t="shared" si="7"/>
        <v>9553301.6600000001</v>
      </c>
      <c r="AA10" s="103">
        <f t="shared" ref="AA10:AA46" si="20">SUM(Y10:Z10)</f>
        <v>1637204526.4200001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38421604.230000004</v>
      </c>
      <c r="AF10" s="103">
        <f t="shared" si="9"/>
        <v>167495359.45999998</v>
      </c>
      <c r="AG10" s="103">
        <f t="shared" ref="AG10:AG46" si="22">SUM(AE10:AF10)</f>
        <v>205916963.69</v>
      </c>
      <c r="AH10" s="103">
        <f t="shared" si="10"/>
        <v>323058080.56999993</v>
      </c>
      <c r="AI10" s="103">
        <f t="shared" si="10"/>
        <v>26358026.350000001</v>
      </c>
      <c r="AJ10" s="109">
        <f t="shared" ref="AJ10:AJ46" si="23">SUM(AH10:AI10)</f>
        <v>349416106.91999996</v>
      </c>
    </row>
    <row r="11" spans="1:36" ht="15.95" customHeight="1" thickTop="1" thickBot="1" x14ac:dyDescent="0.25">
      <c r="A11" s="52" t="s">
        <v>100</v>
      </c>
      <c r="B11" s="76">
        <f t="shared" si="11"/>
        <v>3566168904.9199996</v>
      </c>
      <c r="C11" s="76">
        <f t="shared" si="12"/>
        <v>785180987.23000002</v>
      </c>
      <c r="D11" s="103">
        <f t="shared" si="0"/>
        <v>19272061.709999997</v>
      </c>
      <c r="E11" s="103">
        <f t="shared" si="0"/>
        <v>0</v>
      </c>
      <c r="F11" s="103">
        <f t="shared" si="13"/>
        <v>19272061.709999997</v>
      </c>
      <c r="G11" s="103">
        <f t="shared" si="1"/>
        <v>413618984.88</v>
      </c>
      <c r="H11" s="103">
        <f t="shared" si="1"/>
        <v>489944155.66999996</v>
      </c>
      <c r="I11" s="103">
        <f t="shared" si="14"/>
        <v>903563140.54999995</v>
      </c>
      <c r="J11" s="103">
        <f t="shared" si="2"/>
        <v>0</v>
      </c>
      <c r="K11" s="103">
        <f t="shared" si="2"/>
        <v>182293819.5</v>
      </c>
      <c r="L11" s="103">
        <f t="shared" si="15"/>
        <v>182293819.5</v>
      </c>
      <c r="M11" s="103">
        <f t="shared" si="3"/>
        <v>82540928.5</v>
      </c>
      <c r="N11" s="103">
        <f t="shared" si="3"/>
        <v>7184821.0499999989</v>
      </c>
      <c r="O11" s="103">
        <f t="shared" si="16"/>
        <v>89725749.549999997</v>
      </c>
      <c r="P11" s="103">
        <f t="shared" si="4"/>
        <v>1452302547.22</v>
      </c>
      <c r="Q11" s="103">
        <f t="shared" si="4"/>
        <v>96882979.700000018</v>
      </c>
      <c r="R11" s="103">
        <f t="shared" si="17"/>
        <v>1549185526.9200001</v>
      </c>
      <c r="S11" s="103">
        <f t="shared" si="5"/>
        <v>12448238.640000001</v>
      </c>
      <c r="T11" s="103">
        <f t="shared" si="5"/>
        <v>40657.39</v>
      </c>
      <c r="U11" s="103">
        <f t="shared" si="18"/>
        <v>12488896.030000001</v>
      </c>
      <c r="V11" s="103">
        <f t="shared" si="6"/>
        <v>31892211.789999999</v>
      </c>
      <c r="W11" s="103">
        <f t="shared" si="6"/>
        <v>9880.64</v>
      </c>
      <c r="X11" s="103">
        <f t="shared" si="19"/>
        <v>31902092.43</v>
      </c>
      <c r="Y11" s="103">
        <f t="shared" si="7"/>
        <v>1271417225.8699999</v>
      </c>
      <c r="Z11" s="103">
        <f t="shared" si="7"/>
        <v>3209130.19</v>
      </c>
      <c r="AA11" s="103">
        <f t="shared" si="20"/>
        <v>1274626356.0599999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59903404.310000002</v>
      </c>
      <c r="AF11" s="103">
        <f t="shared" si="9"/>
        <v>374281.44999999995</v>
      </c>
      <c r="AG11" s="103">
        <f t="shared" si="22"/>
        <v>60277685.760000005</v>
      </c>
      <c r="AH11" s="103">
        <f t="shared" si="10"/>
        <v>222773302</v>
      </c>
      <c r="AI11" s="103">
        <f t="shared" si="10"/>
        <v>5241261.6400000006</v>
      </c>
      <c r="AJ11" s="109">
        <f t="shared" si="23"/>
        <v>228014563.63999999</v>
      </c>
    </row>
    <row r="12" spans="1:36" ht="15.95" customHeight="1" thickTop="1" thickBot="1" x14ac:dyDescent="0.25">
      <c r="A12" s="52" t="s">
        <v>97</v>
      </c>
      <c r="B12" s="76">
        <f t="shared" si="11"/>
        <v>2344656035.7199998</v>
      </c>
      <c r="C12" s="76">
        <f t="shared" si="12"/>
        <v>126513612.74000001</v>
      </c>
      <c r="D12" s="103">
        <f t="shared" si="0"/>
        <v>6801077.8300000001</v>
      </c>
      <c r="E12" s="103">
        <f t="shared" si="0"/>
        <v>95056.97</v>
      </c>
      <c r="F12" s="103">
        <f t="shared" si="13"/>
        <v>6896134.7999999998</v>
      </c>
      <c r="G12" s="103">
        <f t="shared" si="1"/>
        <v>90563961.24000001</v>
      </c>
      <c r="H12" s="103">
        <f t="shared" si="1"/>
        <v>756609.24</v>
      </c>
      <c r="I12" s="103">
        <f t="shared" si="14"/>
        <v>91320570.480000004</v>
      </c>
      <c r="J12" s="103">
        <f t="shared" si="2"/>
        <v>187787.89</v>
      </c>
      <c r="K12" s="103">
        <f t="shared" si="2"/>
        <v>64492423.219999999</v>
      </c>
      <c r="L12" s="103">
        <f t="shared" si="15"/>
        <v>64680211.109999999</v>
      </c>
      <c r="M12" s="103">
        <f t="shared" si="3"/>
        <v>17289535.41</v>
      </c>
      <c r="N12" s="103">
        <f t="shared" si="3"/>
        <v>1950997</v>
      </c>
      <c r="O12" s="103">
        <f t="shared" si="16"/>
        <v>19240532.41</v>
      </c>
      <c r="P12" s="103">
        <f t="shared" si="4"/>
        <v>949328723.24000001</v>
      </c>
      <c r="Q12" s="103">
        <f t="shared" si="4"/>
        <v>39340247.159999996</v>
      </c>
      <c r="R12" s="103">
        <f t="shared" si="17"/>
        <v>988668970.39999998</v>
      </c>
      <c r="S12" s="103">
        <f t="shared" si="5"/>
        <v>36620856.259999998</v>
      </c>
      <c r="T12" s="103">
        <f t="shared" si="5"/>
        <v>0</v>
      </c>
      <c r="U12" s="103">
        <f t="shared" si="18"/>
        <v>36620856.259999998</v>
      </c>
      <c r="V12" s="103">
        <f t="shared" si="6"/>
        <v>61597408.119999997</v>
      </c>
      <c r="W12" s="103">
        <f t="shared" si="6"/>
        <v>1842530.2299999997</v>
      </c>
      <c r="X12" s="103">
        <f t="shared" si="19"/>
        <v>63439938.349999994</v>
      </c>
      <c r="Y12" s="103">
        <f t="shared" si="7"/>
        <v>788548809.63</v>
      </c>
      <c r="Z12" s="103">
        <f t="shared" si="7"/>
        <v>14830664.859999999</v>
      </c>
      <c r="AA12" s="103">
        <f t="shared" si="20"/>
        <v>803379474.49000001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67049976.060000002</v>
      </c>
      <c r="AF12" s="103">
        <f t="shared" si="9"/>
        <v>630832.55000000005</v>
      </c>
      <c r="AG12" s="103">
        <f t="shared" si="22"/>
        <v>67680808.609999999</v>
      </c>
      <c r="AH12" s="103">
        <f t="shared" si="10"/>
        <v>326667900.04000002</v>
      </c>
      <c r="AI12" s="103">
        <f t="shared" si="10"/>
        <v>2574251.5099999998</v>
      </c>
      <c r="AJ12" s="109">
        <f t="shared" si="23"/>
        <v>329242151.55000001</v>
      </c>
    </row>
    <row r="13" spans="1:36" ht="15.95" customHeight="1" thickTop="1" thickBot="1" x14ac:dyDescent="0.25">
      <c r="A13" s="52" t="s">
        <v>92</v>
      </c>
      <c r="B13" s="76">
        <f t="shared" si="11"/>
        <v>2227151876.46</v>
      </c>
      <c r="C13" s="76">
        <f t="shared" si="12"/>
        <v>264650384.27000004</v>
      </c>
      <c r="D13" s="103">
        <f t="shared" si="0"/>
        <v>1082504.2</v>
      </c>
      <c r="E13" s="103">
        <f t="shared" si="0"/>
        <v>0</v>
      </c>
      <c r="F13" s="103">
        <f t="shared" si="13"/>
        <v>1082504.2</v>
      </c>
      <c r="G13" s="103">
        <f t="shared" si="1"/>
        <v>126054165.62</v>
      </c>
      <c r="H13" s="103">
        <f t="shared" si="1"/>
        <v>5214.25</v>
      </c>
      <c r="I13" s="103">
        <f t="shared" si="14"/>
        <v>126059379.87</v>
      </c>
      <c r="J13" s="103">
        <f t="shared" si="2"/>
        <v>2386452.1800000002</v>
      </c>
      <c r="K13" s="103">
        <f t="shared" si="2"/>
        <v>221533787.07000002</v>
      </c>
      <c r="L13" s="103">
        <f t="shared" si="15"/>
        <v>223920239.25000003</v>
      </c>
      <c r="M13" s="103">
        <f t="shared" si="3"/>
        <v>11502867.1</v>
      </c>
      <c r="N13" s="103">
        <f t="shared" si="3"/>
        <v>222792</v>
      </c>
      <c r="O13" s="103">
        <f t="shared" si="16"/>
        <v>11725659.1</v>
      </c>
      <c r="P13" s="103">
        <f t="shared" si="4"/>
        <v>876978556.26000011</v>
      </c>
      <c r="Q13" s="103">
        <f t="shared" si="4"/>
        <v>28431327.210000001</v>
      </c>
      <c r="R13" s="103">
        <f t="shared" si="17"/>
        <v>905409883.47000015</v>
      </c>
      <c r="S13" s="103">
        <f t="shared" si="5"/>
        <v>23134543.940000001</v>
      </c>
      <c r="T13" s="103">
        <f t="shared" si="5"/>
        <v>0.49</v>
      </c>
      <c r="U13" s="103">
        <f t="shared" si="18"/>
        <v>23134544.43</v>
      </c>
      <c r="V13" s="103">
        <f t="shared" si="6"/>
        <v>68976083.689999998</v>
      </c>
      <c r="W13" s="103">
        <f t="shared" si="6"/>
        <v>7903547.6999999993</v>
      </c>
      <c r="X13" s="103">
        <f t="shared" si="19"/>
        <v>76879631.390000001</v>
      </c>
      <c r="Y13" s="103">
        <f t="shared" si="7"/>
        <v>862826056.12</v>
      </c>
      <c r="Z13" s="103">
        <f t="shared" si="7"/>
        <v>3511075.12</v>
      </c>
      <c r="AA13" s="103">
        <f t="shared" si="20"/>
        <v>866337131.24000001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55698985.730000004</v>
      </c>
      <c r="AF13" s="103">
        <f t="shared" si="9"/>
        <v>1565535.4600000002</v>
      </c>
      <c r="AG13" s="103">
        <f t="shared" si="22"/>
        <v>57264521.190000005</v>
      </c>
      <c r="AH13" s="103">
        <f t="shared" si="10"/>
        <v>198511661.62</v>
      </c>
      <c r="AI13" s="103">
        <f t="shared" si="10"/>
        <v>1477104.97</v>
      </c>
      <c r="AJ13" s="109">
        <f t="shared" si="23"/>
        <v>199988766.59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607529555.75</v>
      </c>
      <c r="C15" s="76">
        <f t="shared" si="12"/>
        <v>1543716.8900000001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1236665.1499999999</v>
      </c>
      <c r="H15" s="103">
        <f t="shared" si="1"/>
        <v>0</v>
      </c>
      <c r="I15" s="103">
        <f t="shared" si="14"/>
        <v>1236665.1499999999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90090.700000000012</v>
      </c>
      <c r="N15" s="103">
        <f t="shared" si="3"/>
        <v>0</v>
      </c>
      <c r="O15" s="103">
        <f t="shared" si="16"/>
        <v>90090.700000000012</v>
      </c>
      <c r="P15" s="103">
        <f t="shared" si="4"/>
        <v>53560467.609999999</v>
      </c>
      <c r="Q15" s="103">
        <f t="shared" si="4"/>
        <v>930372.42</v>
      </c>
      <c r="R15" s="103">
        <f t="shared" si="17"/>
        <v>54490840.030000001</v>
      </c>
      <c r="S15" s="103">
        <f t="shared" si="5"/>
        <v>3228985.63</v>
      </c>
      <c r="T15" s="103">
        <f t="shared" si="5"/>
        <v>0</v>
      </c>
      <c r="U15" s="103">
        <f t="shared" si="18"/>
        <v>3228985.63</v>
      </c>
      <c r="V15" s="103">
        <f t="shared" si="6"/>
        <v>1212672.07</v>
      </c>
      <c r="W15" s="103">
        <f t="shared" si="6"/>
        <v>376.06999999999994</v>
      </c>
      <c r="X15" s="103">
        <f t="shared" si="19"/>
        <v>1213048.1400000001</v>
      </c>
      <c r="Y15" s="103">
        <f t="shared" si="7"/>
        <v>513653900.99000001</v>
      </c>
      <c r="Z15" s="103">
        <f t="shared" si="7"/>
        <v>487895.67000000004</v>
      </c>
      <c r="AA15" s="103">
        <f t="shared" si="20"/>
        <v>514141796.66000003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11351906.130000003</v>
      </c>
      <c r="AF15" s="103">
        <f t="shared" si="9"/>
        <v>45313.490000000005</v>
      </c>
      <c r="AG15" s="103">
        <f t="shared" si="22"/>
        <v>11397219.620000003</v>
      </c>
      <c r="AH15" s="103">
        <f t="shared" si="10"/>
        <v>23194867.469999999</v>
      </c>
      <c r="AI15" s="103">
        <f t="shared" si="10"/>
        <v>79759.239999999991</v>
      </c>
      <c r="AJ15" s="109">
        <f t="shared" si="23"/>
        <v>23274626.709999997</v>
      </c>
    </row>
    <row r="16" spans="1:36" ht="15.95" customHeight="1" thickTop="1" thickBot="1" x14ac:dyDescent="0.25">
      <c r="A16" s="52" t="s">
        <v>90</v>
      </c>
      <c r="B16" s="76">
        <f t="shared" si="11"/>
        <v>253676411.63</v>
      </c>
      <c r="C16" s="76">
        <f t="shared" si="12"/>
        <v>595488464.32999992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140662970.19</v>
      </c>
      <c r="H16" s="103">
        <f t="shared" si="1"/>
        <v>595488464.32999992</v>
      </c>
      <c r="I16" s="103">
        <f t="shared" si="14"/>
        <v>736151434.51999998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6442612.4100000001</v>
      </c>
      <c r="N16" s="103">
        <f t="shared" si="3"/>
        <v>0</v>
      </c>
      <c r="O16" s="103">
        <f t="shared" si="16"/>
        <v>6442612.4100000001</v>
      </c>
      <c r="P16" s="103">
        <f t="shared" si="4"/>
        <v>78424202.379999995</v>
      </c>
      <c r="Q16" s="103">
        <f t="shared" si="4"/>
        <v>0</v>
      </c>
      <c r="R16" s="103">
        <f t="shared" si="17"/>
        <v>78424202.379999995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28146626.649999999</v>
      </c>
      <c r="AI16" s="103">
        <f t="shared" si="10"/>
        <v>0</v>
      </c>
      <c r="AJ16" s="109">
        <f t="shared" si="23"/>
        <v>28146626.649999999</v>
      </c>
    </row>
    <row r="17" spans="1:36" ht="15.95" customHeight="1" thickTop="1" thickBot="1" x14ac:dyDescent="0.25">
      <c r="A17" s="52" t="s">
        <v>78</v>
      </c>
      <c r="B17" s="76">
        <f t="shared" si="11"/>
        <v>546697441.11000001</v>
      </c>
      <c r="C17" s="76">
        <f t="shared" si="12"/>
        <v>589268.41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1221492.6300000001</v>
      </c>
      <c r="H17" s="103">
        <f t="shared" si="1"/>
        <v>0</v>
      </c>
      <c r="I17" s="103">
        <f t="shared" si="14"/>
        <v>1221492.6300000001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6063.4</v>
      </c>
      <c r="N17" s="103">
        <f t="shared" si="3"/>
        <v>0</v>
      </c>
      <c r="O17" s="103">
        <f t="shared" si="16"/>
        <v>6063.4</v>
      </c>
      <c r="P17" s="103">
        <f t="shared" si="4"/>
        <v>2149705.02</v>
      </c>
      <c r="Q17" s="103">
        <f t="shared" si="4"/>
        <v>36000</v>
      </c>
      <c r="R17" s="103">
        <f t="shared" si="17"/>
        <v>2185705.02</v>
      </c>
      <c r="S17" s="103">
        <f t="shared" si="5"/>
        <v>388279.95</v>
      </c>
      <c r="T17" s="103">
        <f t="shared" si="5"/>
        <v>0</v>
      </c>
      <c r="U17" s="103">
        <f t="shared" si="18"/>
        <v>388279.95</v>
      </c>
      <c r="V17" s="103">
        <f t="shared" si="6"/>
        <v>10992719.640000001</v>
      </c>
      <c r="W17" s="103">
        <f t="shared" si="6"/>
        <v>0</v>
      </c>
      <c r="X17" s="103">
        <f t="shared" si="19"/>
        <v>10992719.640000001</v>
      </c>
      <c r="Y17" s="103">
        <f t="shared" si="7"/>
        <v>524892941.40000004</v>
      </c>
      <c r="Z17" s="103">
        <f t="shared" si="7"/>
        <v>310538.41000000003</v>
      </c>
      <c r="AA17" s="103">
        <f t="shared" si="20"/>
        <v>525203479.81000006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6334691.0599999996</v>
      </c>
      <c r="AF17" s="103">
        <f t="shared" si="9"/>
        <v>242730</v>
      </c>
      <c r="AG17" s="103">
        <f t="shared" si="22"/>
        <v>6577421.0599999996</v>
      </c>
      <c r="AH17" s="103">
        <f t="shared" si="10"/>
        <v>711548.01</v>
      </c>
      <c r="AI17" s="103">
        <f t="shared" si="10"/>
        <v>0</v>
      </c>
      <c r="AJ17" s="109">
        <f t="shared" si="23"/>
        <v>711548.01</v>
      </c>
    </row>
    <row r="18" spans="1:36" ht="15.95" customHeight="1" thickTop="1" thickBot="1" x14ac:dyDescent="0.25">
      <c r="A18" s="52" t="s">
        <v>96</v>
      </c>
      <c r="B18" s="76">
        <f t="shared" si="11"/>
        <v>50756855.010000005</v>
      </c>
      <c r="C18" s="76">
        <f t="shared" si="12"/>
        <v>1123607993.3499999</v>
      </c>
      <c r="D18" s="103">
        <f t="shared" si="0"/>
        <v>35393849.770000003</v>
      </c>
      <c r="E18" s="103">
        <f t="shared" si="0"/>
        <v>0</v>
      </c>
      <c r="F18" s="103">
        <f t="shared" si="13"/>
        <v>35393849.770000003</v>
      </c>
      <c r="G18" s="103">
        <f t="shared" si="1"/>
        <v>15363005.24</v>
      </c>
      <c r="H18" s="103">
        <f t="shared" si="1"/>
        <v>1103777.28</v>
      </c>
      <c r="I18" s="103">
        <f t="shared" si="14"/>
        <v>16466782.52</v>
      </c>
      <c r="J18" s="103">
        <f t="shared" si="2"/>
        <v>0</v>
      </c>
      <c r="K18" s="103">
        <f t="shared" si="2"/>
        <v>1122504216.0699999</v>
      </c>
      <c r="L18" s="103">
        <f t="shared" si="15"/>
        <v>1122504216.0699999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99</v>
      </c>
      <c r="B19" s="76">
        <f t="shared" si="11"/>
        <v>70979049.820000008</v>
      </c>
      <c r="C19" s="76">
        <f t="shared" si="12"/>
        <v>0</v>
      </c>
      <c r="D19" s="103">
        <f t="shared" si="0"/>
        <v>527546.52</v>
      </c>
      <c r="E19" s="103">
        <f t="shared" si="0"/>
        <v>0</v>
      </c>
      <c r="F19" s="103">
        <f t="shared" si="13"/>
        <v>527546.52</v>
      </c>
      <c r="G19" s="103">
        <f t="shared" si="1"/>
        <v>269145.2</v>
      </c>
      <c r="H19" s="103">
        <f t="shared" si="1"/>
        <v>0</v>
      </c>
      <c r="I19" s="103">
        <f t="shared" si="14"/>
        <v>269145.2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403899.52</v>
      </c>
      <c r="N19" s="103">
        <f t="shared" si="3"/>
        <v>0</v>
      </c>
      <c r="O19" s="103">
        <f t="shared" si="16"/>
        <v>403899.52</v>
      </c>
      <c r="P19" s="103">
        <f t="shared" si="4"/>
        <v>22421367.170000002</v>
      </c>
      <c r="Q19" s="103">
        <f t="shared" si="4"/>
        <v>0</v>
      </c>
      <c r="R19" s="103">
        <f t="shared" si="17"/>
        <v>22421367.170000002</v>
      </c>
      <c r="S19" s="103">
        <f t="shared" si="5"/>
        <v>585266.53999999992</v>
      </c>
      <c r="T19" s="103">
        <f t="shared" si="5"/>
        <v>0</v>
      </c>
      <c r="U19" s="103">
        <f t="shared" si="18"/>
        <v>585266.53999999992</v>
      </c>
      <c r="V19" s="103">
        <f t="shared" si="6"/>
        <v>870213.76</v>
      </c>
      <c r="W19" s="103">
        <f t="shared" si="6"/>
        <v>0</v>
      </c>
      <c r="X19" s="103">
        <f t="shared" si="19"/>
        <v>870213.76</v>
      </c>
      <c r="Y19" s="103">
        <f t="shared" si="7"/>
        <v>36064994.359999999</v>
      </c>
      <c r="Z19" s="103">
        <f t="shared" si="7"/>
        <v>0</v>
      </c>
      <c r="AA19" s="103">
        <f t="shared" si="20"/>
        <v>36064994.359999999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1759859.42</v>
      </c>
      <c r="AF19" s="103">
        <f t="shared" si="9"/>
        <v>0</v>
      </c>
      <c r="AG19" s="103">
        <f t="shared" si="22"/>
        <v>1759859.42</v>
      </c>
      <c r="AH19" s="103">
        <f t="shared" si="10"/>
        <v>8076757.3300000001</v>
      </c>
      <c r="AI19" s="103">
        <f t="shared" si="10"/>
        <v>0</v>
      </c>
      <c r="AJ19" s="109">
        <f t="shared" si="23"/>
        <v>8076757.3300000001</v>
      </c>
    </row>
    <row r="20" spans="1:36" ht="15.95" customHeight="1" thickTop="1" thickBot="1" x14ac:dyDescent="0.25">
      <c r="A20" s="52" t="s">
        <v>83</v>
      </c>
      <c r="B20" s="76">
        <f t="shared" si="11"/>
        <v>168598697.27999997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59489.16</v>
      </c>
      <c r="Q20" s="103">
        <f t="shared" si="4"/>
        <v>0</v>
      </c>
      <c r="R20" s="103">
        <f t="shared" si="17"/>
        <v>59489.16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168125276.22999999</v>
      </c>
      <c r="Z20" s="103">
        <f t="shared" si="7"/>
        <v>0</v>
      </c>
      <c r="AA20" s="103">
        <f t="shared" si="20"/>
        <v>168125276.22999999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392647.41</v>
      </c>
      <c r="AF20" s="103">
        <f t="shared" si="9"/>
        <v>0</v>
      </c>
      <c r="AG20" s="103">
        <f t="shared" si="22"/>
        <v>392647.41</v>
      </c>
      <c r="AH20" s="103">
        <f t="shared" si="10"/>
        <v>5250</v>
      </c>
      <c r="AI20" s="103">
        <f t="shared" si="10"/>
        <v>0</v>
      </c>
      <c r="AJ20" s="109">
        <f t="shared" si="23"/>
        <v>5250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211476332.32999998</v>
      </c>
      <c r="C22" s="76">
        <f t="shared" si="12"/>
        <v>8988508.9399999995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77092261.030000001</v>
      </c>
      <c r="H22" s="103">
        <f t="shared" si="1"/>
        <v>2453220.7999999998</v>
      </c>
      <c r="I22" s="103">
        <f t="shared" si="14"/>
        <v>79545481.829999998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25383829.490000002</v>
      </c>
      <c r="Q22" s="103">
        <f t="shared" si="4"/>
        <v>4430498.6500000004</v>
      </c>
      <c r="R22" s="103">
        <f t="shared" si="17"/>
        <v>29814328.140000001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101713.86000000002</v>
      </c>
      <c r="W22" s="103">
        <f t="shared" si="6"/>
        <v>145500.01999999999</v>
      </c>
      <c r="X22" s="103">
        <f t="shared" si="19"/>
        <v>247213.88</v>
      </c>
      <c r="Y22" s="103">
        <f t="shared" si="7"/>
        <v>99694941.379999995</v>
      </c>
      <c r="Z22" s="103">
        <f t="shared" si="7"/>
        <v>1211228.6200000001</v>
      </c>
      <c r="AA22" s="103">
        <f t="shared" si="20"/>
        <v>100906170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4202305.0699999994</v>
      </c>
      <c r="AF22" s="103">
        <f t="shared" si="9"/>
        <v>457585.01</v>
      </c>
      <c r="AG22" s="103">
        <f t="shared" si="22"/>
        <v>4659890.0799999991</v>
      </c>
      <c r="AH22" s="103">
        <f t="shared" si="10"/>
        <v>4978881.5</v>
      </c>
      <c r="AI22" s="103">
        <f t="shared" si="10"/>
        <v>290475.84000000003</v>
      </c>
      <c r="AJ22" s="109">
        <f t="shared" si="23"/>
        <v>5269357.34</v>
      </c>
    </row>
    <row r="23" spans="1:36" ht="15.95" customHeight="1" thickTop="1" thickBot="1" x14ac:dyDescent="0.25">
      <c r="A23" s="52" t="s">
        <v>80</v>
      </c>
      <c r="B23" s="76">
        <f t="shared" si="11"/>
        <v>195930347.71000001</v>
      </c>
      <c r="C23" s="76">
        <f t="shared" si="12"/>
        <v>7365042.5599999987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13559761.030000001</v>
      </c>
      <c r="H23" s="103">
        <f t="shared" si="1"/>
        <v>6556650.3399999989</v>
      </c>
      <c r="I23" s="103">
        <f t="shared" si="14"/>
        <v>20116411.370000001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19815310.359999999</v>
      </c>
      <c r="Q23" s="103">
        <f t="shared" si="4"/>
        <v>756308.22</v>
      </c>
      <c r="R23" s="103">
        <f t="shared" si="17"/>
        <v>20571618.579999998</v>
      </c>
      <c r="S23" s="103">
        <f t="shared" si="5"/>
        <v>1731714.95</v>
      </c>
      <c r="T23" s="103">
        <f t="shared" si="5"/>
        <v>0</v>
      </c>
      <c r="U23" s="103">
        <f t="shared" si="18"/>
        <v>1731714.95</v>
      </c>
      <c r="V23" s="103">
        <f t="shared" si="6"/>
        <v>30062.5</v>
      </c>
      <c r="W23" s="103">
        <f t="shared" si="6"/>
        <v>0</v>
      </c>
      <c r="X23" s="103">
        <f t="shared" si="19"/>
        <v>30062.5</v>
      </c>
      <c r="Y23" s="103">
        <f t="shared" si="7"/>
        <v>124067980.05000001</v>
      </c>
      <c r="Z23" s="103">
        <f t="shared" si="7"/>
        <v>0</v>
      </c>
      <c r="AA23" s="103">
        <f t="shared" si="20"/>
        <v>124067980.05000001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12241790.440000001</v>
      </c>
      <c r="AF23" s="103">
        <f t="shared" si="9"/>
        <v>0</v>
      </c>
      <c r="AG23" s="103">
        <f t="shared" si="22"/>
        <v>12241790.440000001</v>
      </c>
      <c r="AH23" s="103">
        <f t="shared" si="10"/>
        <v>24481099.080000002</v>
      </c>
      <c r="AI23" s="103">
        <f t="shared" si="10"/>
        <v>52084</v>
      </c>
      <c r="AJ23" s="109">
        <f t="shared" si="23"/>
        <v>24533183.080000002</v>
      </c>
    </row>
    <row r="24" spans="1:36" ht="15.95" customHeight="1" thickTop="1" thickBot="1" x14ac:dyDescent="0.25">
      <c r="A24" s="52" t="s">
        <v>108</v>
      </c>
      <c r="B24" s="76">
        <f t="shared" si="11"/>
        <v>319597268.97000003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172607.45</v>
      </c>
      <c r="H24" s="103">
        <f t="shared" si="1"/>
        <v>0</v>
      </c>
      <c r="I24" s="103">
        <f t="shared" si="14"/>
        <v>172607.45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1780095.8399999999</v>
      </c>
      <c r="Q24" s="103">
        <f t="shared" si="4"/>
        <v>0</v>
      </c>
      <c r="R24" s="103">
        <f t="shared" si="17"/>
        <v>1780095.8399999999</v>
      </c>
      <c r="S24" s="103">
        <f t="shared" si="5"/>
        <v>303778.80999999994</v>
      </c>
      <c r="T24" s="103">
        <f t="shared" si="5"/>
        <v>0</v>
      </c>
      <c r="U24" s="103">
        <f t="shared" si="18"/>
        <v>303778.80999999994</v>
      </c>
      <c r="V24" s="103">
        <f t="shared" si="6"/>
        <v>1863072.17</v>
      </c>
      <c r="W24" s="103">
        <f t="shared" si="6"/>
        <v>0</v>
      </c>
      <c r="X24" s="103">
        <f t="shared" si="19"/>
        <v>1863072.17</v>
      </c>
      <c r="Y24" s="103">
        <f t="shared" si="7"/>
        <v>280372595.09000003</v>
      </c>
      <c r="Z24" s="103">
        <f t="shared" si="7"/>
        <v>0</v>
      </c>
      <c r="AA24" s="103">
        <f t="shared" si="20"/>
        <v>280372595.09000003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33637267.670000002</v>
      </c>
      <c r="AF24" s="103">
        <f t="shared" si="9"/>
        <v>0</v>
      </c>
      <c r="AG24" s="103">
        <f t="shared" si="22"/>
        <v>33637267.670000002</v>
      </c>
      <c r="AH24" s="103">
        <f t="shared" si="10"/>
        <v>1467851.94</v>
      </c>
      <c r="AI24" s="103">
        <f t="shared" si="10"/>
        <v>0</v>
      </c>
      <c r="AJ24" s="109">
        <f t="shared" si="23"/>
        <v>1467851.94</v>
      </c>
    </row>
    <row r="25" spans="1:36" ht="15.95" customHeight="1" thickTop="1" thickBot="1" x14ac:dyDescent="0.25">
      <c r="A25" s="52" t="s">
        <v>79</v>
      </c>
      <c r="B25" s="76">
        <f t="shared" si="11"/>
        <v>287636316.31</v>
      </c>
      <c r="C25" s="76">
        <f t="shared" si="12"/>
        <v>533526385.30000007</v>
      </c>
      <c r="D25" s="103">
        <f t="shared" si="0"/>
        <v>344287.52999999997</v>
      </c>
      <c r="E25" s="103">
        <f t="shared" si="0"/>
        <v>0</v>
      </c>
      <c r="F25" s="103">
        <f t="shared" si="13"/>
        <v>344287.52999999997</v>
      </c>
      <c r="G25" s="103">
        <f t="shared" si="1"/>
        <v>5415353.1999999993</v>
      </c>
      <c r="H25" s="103">
        <f t="shared" si="1"/>
        <v>517241698.4000001</v>
      </c>
      <c r="I25" s="103">
        <f t="shared" si="14"/>
        <v>522657051.60000008</v>
      </c>
      <c r="J25" s="103">
        <f t="shared" si="2"/>
        <v>0</v>
      </c>
      <c r="K25" s="103">
        <f t="shared" si="2"/>
        <v>421634.03</v>
      </c>
      <c r="L25" s="103">
        <f t="shared" si="15"/>
        <v>421634.03</v>
      </c>
      <c r="M25" s="103">
        <f t="shared" si="3"/>
        <v>256315.72</v>
      </c>
      <c r="N25" s="103">
        <f t="shared" si="3"/>
        <v>1090544.7999999998</v>
      </c>
      <c r="O25" s="103">
        <f t="shared" si="16"/>
        <v>1346860.5199999998</v>
      </c>
      <c r="P25" s="103">
        <f t="shared" si="4"/>
        <v>41599159.460000001</v>
      </c>
      <c r="Q25" s="103">
        <f t="shared" si="4"/>
        <v>9344183.6600000001</v>
      </c>
      <c r="R25" s="103">
        <f t="shared" si="17"/>
        <v>50943343.120000005</v>
      </c>
      <c r="S25" s="103">
        <f t="shared" si="5"/>
        <v>23495868.369999997</v>
      </c>
      <c r="T25" s="103">
        <f t="shared" si="5"/>
        <v>735236.12</v>
      </c>
      <c r="U25" s="103">
        <f t="shared" si="18"/>
        <v>24231104.489999998</v>
      </c>
      <c r="V25" s="103">
        <f t="shared" si="6"/>
        <v>2311678.88</v>
      </c>
      <c r="W25" s="103">
        <f t="shared" si="6"/>
        <v>0</v>
      </c>
      <c r="X25" s="103">
        <f t="shared" si="19"/>
        <v>2311678.88</v>
      </c>
      <c r="Y25" s="103">
        <f t="shared" si="7"/>
        <v>152973397.88</v>
      </c>
      <c r="Z25" s="103">
        <f t="shared" si="7"/>
        <v>1453573.39</v>
      </c>
      <c r="AA25" s="103">
        <f t="shared" si="20"/>
        <v>154426971.26999998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24868245.399999999</v>
      </c>
      <c r="AF25" s="103">
        <f t="shared" si="9"/>
        <v>1939766.94</v>
      </c>
      <c r="AG25" s="103">
        <f t="shared" si="22"/>
        <v>26808012.34</v>
      </c>
      <c r="AH25" s="103">
        <f t="shared" si="10"/>
        <v>36372009.870000005</v>
      </c>
      <c r="AI25" s="103">
        <f t="shared" si="10"/>
        <v>1299747.9599999997</v>
      </c>
      <c r="AJ25" s="109">
        <f t="shared" si="23"/>
        <v>37671757.830000006</v>
      </c>
    </row>
    <row r="26" spans="1:36" ht="15.95" customHeight="1" thickTop="1" thickBot="1" x14ac:dyDescent="0.25">
      <c r="A26" s="52" t="s">
        <v>84</v>
      </c>
      <c r="B26" s="76">
        <f t="shared" si="11"/>
        <v>16549981.719999999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12914826.709999999</v>
      </c>
      <c r="Z26" s="103">
        <f t="shared" si="7"/>
        <v>0</v>
      </c>
      <c r="AA26" s="103">
        <f t="shared" si="20"/>
        <v>12914826.709999999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101</v>
      </c>
      <c r="B27" s="76">
        <f t="shared" si="11"/>
        <v>2998400.69</v>
      </c>
      <c r="C27" s="76">
        <f t="shared" si="12"/>
        <v>136166206.40000001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2998400.69</v>
      </c>
      <c r="H27" s="103">
        <f t="shared" si="1"/>
        <v>0</v>
      </c>
      <c r="I27" s="103">
        <f t="shared" si="14"/>
        <v>2998400.69</v>
      </c>
      <c r="J27" s="103">
        <f t="shared" si="2"/>
        <v>0</v>
      </c>
      <c r="K27" s="103">
        <f t="shared" si="2"/>
        <v>136166206.40000001</v>
      </c>
      <c r="L27" s="103">
        <f t="shared" si="15"/>
        <v>136166206.40000001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39677631.090000004</v>
      </c>
      <c r="C28" s="76">
        <f t="shared" si="12"/>
        <v>54925851.280000001</v>
      </c>
      <c r="D28" s="103">
        <f t="shared" si="0"/>
        <v>2003549.14</v>
      </c>
      <c r="E28" s="103">
        <f t="shared" si="0"/>
        <v>0</v>
      </c>
      <c r="F28" s="103">
        <f t="shared" si="13"/>
        <v>2003549.14</v>
      </c>
      <c r="G28" s="103">
        <f t="shared" si="1"/>
        <v>1649474.01</v>
      </c>
      <c r="H28" s="103">
        <f t="shared" si="1"/>
        <v>0</v>
      </c>
      <c r="I28" s="103">
        <f t="shared" si="14"/>
        <v>1649474.01</v>
      </c>
      <c r="J28" s="103">
        <f t="shared" si="2"/>
        <v>0</v>
      </c>
      <c r="K28" s="103">
        <f t="shared" si="2"/>
        <v>54925851.280000001</v>
      </c>
      <c r="L28" s="103">
        <f t="shared" si="15"/>
        <v>54925851.280000001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33822321.460000001</v>
      </c>
      <c r="Z28" s="103">
        <f t="shared" si="7"/>
        <v>0</v>
      </c>
      <c r="AA28" s="103">
        <f t="shared" si="20"/>
        <v>33822321.460000001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1861832.56</v>
      </c>
      <c r="AF28" s="103">
        <f t="shared" si="9"/>
        <v>0</v>
      </c>
      <c r="AG28" s="103">
        <f t="shared" si="22"/>
        <v>1861832.56</v>
      </c>
      <c r="AH28" s="103">
        <f t="shared" si="10"/>
        <v>340453.92000000004</v>
      </c>
      <c r="AI28" s="103">
        <f t="shared" si="10"/>
        <v>0</v>
      </c>
      <c r="AJ28" s="109">
        <f t="shared" si="23"/>
        <v>340453.92000000004</v>
      </c>
    </row>
    <row r="29" spans="1:36" ht="15.95" customHeight="1" thickTop="1" thickBot="1" x14ac:dyDescent="0.25">
      <c r="A29" s="52" t="s">
        <v>102</v>
      </c>
      <c r="B29" s="76">
        <f t="shared" si="11"/>
        <v>289820019.47000003</v>
      </c>
      <c r="C29" s="76">
        <f t="shared" si="12"/>
        <v>1809086.21</v>
      </c>
      <c r="D29" s="103">
        <f t="shared" ref="D29:E46" si="24">D88+D147+D206+D265+D323+D383+D440+D498+D556+D615+D674+D733</f>
        <v>20192608.289999999</v>
      </c>
      <c r="E29" s="103">
        <f t="shared" si="24"/>
        <v>0</v>
      </c>
      <c r="F29" s="103">
        <f t="shared" si="13"/>
        <v>20192608.289999999</v>
      </c>
      <c r="G29" s="103">
        <f t="shared" ref="G29:H46" si="25">G88+G147+G206+G265+G323+G383+G440+G498+G556+G615+G674+G733</f>
        <v>153009.26</v>
      </c>
      <c r="H29" s="103">
        <f t="shared" si="25"/>
        <v>0</v>
      </c>
      <c r="I29" s="103">
        <f t="shared" si="14"/>
        <v>153009.26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69700.639999999999</v>
      </c>
      <c r="N29" s="103">
        <f t="shared" si="27"/>
        <v>0</v>
      </c>
      <c r="O29" s="103">
        <f t="shared" si="16"/>
        <v>69700.639999999999</v>
      </c>
      <c r="P29" s="103">
        <f t="shared" ref="P29:Q46" si="28">P88+P147+P206+P265+P323+P383+P440+P498+P556+P615+P674+P733</f>
        <v>8575794.040000001</v>
      </c>
      <c r="Q29" s="103">
        <f t="shared" si="28"/>
        <v>0</v>
      </c>
      <c r="R29" s="103">
        <f t="shared" si="17"/>
        <v>8575794.040000001</v>
      </c>
      <c r="S29" s="103">
        <f t="shared" ref="S29:T46" si="29">S88+S147+S206+S265+S323+S383+S440+S498+S556+S615+S674+S733</f>
        <v>55232.93</v>
      </c>
      <c r="T29" s="103">
        <f t="shared" si="29"/>
        <v>0</v>
      </c>
      <c r="U29" s="103">
        <f t="shared" si="18"/>
        <v>55232.93</v>
      </c>
      <c r="V29" s="103">
        <f t="shared" ref="V29:W46" si="30">V88+V147+V206+V265+V323+V383+V440+V498+V556+V615+V674+V733</f>
        <v>188485.06000000003</v>
      </c>
      <c r="W29" s="103">
        <f t="shared" si="30"/>
        <v>0</v>
      </c>
      <c r="X29" s="103">
        <f t="shared" si="19"/>
        <v>188485.06000000003</v>
      </c>
      <c r="Y29" s="103">
        <f t="shared" ref="Y29:Z46" si="31">Y88+Y147+Y206+Y265+Y323+Y383+Y440+Y498+Y556+Y615+Y674+Y733</f>
        <v>175879651.85000002</v>
      </c>
      <c r="Z29" s="103">
        <f t="shared" si="31"/>
        <v>0</v>
      </c>
      <c r="AA29" s="103">
        <f t="shared" si="20"/>
        <v>175879651.85000002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75459787.980000004</v>
      </c>
      <c r="AF29" s="103">
        <f t="shared" si="33"/>
        <v>1809086.21</v>
      </c>
      <c r="AG29" s="103">
        <f t="shared" si="22"/>
        <v>77268874.189999998</v>
      </c>
      <c r="AH29" s="103">
        <f t="shared" ref="AH29:AI46" si="34">AH88+AH147+AH206+AH265+AH323+AH383+AH440+AH498+AH556+AH615+AH674+AH733</f>
        <v>9245749.4199999999</v>
      </c>
      <c r="AI29" s="103">
        <f t="shared" si="34"/>
        <v>0</v>
      </c>
      <c r="AJ29" s="109">
        <f t="shared" si="23"/>
        <v>9245749.4199999999</v>
      </c>
    </row>
    <row r="30" spans="1:36" ht="15.95" customHeight="1" thickTop="1" thickBot="1" x14ac:dyDescent="0.25">
      <c r="A30" s="51" t="s">
        <v>116</v>
      </c>
      <c r="B30" s="76">
        <f t="shared" si="11"/>
        <v>381286097.62999994</v>
      </c>
      <c r="C30" s="76">
        <f t="shared" si="12"/>
        <v>5310217.4100000011</v>
      </c>
      <c r="D30" s="103">
        <f t="shared" si="24"/>
        <v>158456.87</v>
      </c>
      <c r="E30" s="103">
        <f t="shared" si="24"/>
        <v>0</v>
      </c>
      <c r="F30" s="103">
        <f t="shared" si="13"/>
        <v>158456.87</v>
      </c>
      <c r="G30" s="103">
        <f t="shared" si="25"/>
        <v>916138.08000000007</v>
      </c>
      <c r="H30" s="103">
        <f t="shared" si="25"/>
        <v>0</v>
      </c>
      <c r="I30" s="103">
        <f t="shared" si="14"/>
        <v>916138.08000000007</v>
      </c>
      <c r="J30" s="103">
        <f t="shared" si="26"/>
        <v>0</v>
      </c>
      <c r="K30" s="103">
        <f t="shared" si="26"/>
        <v>5310217.4100000011</v>
      </c>
      <c r="L30" s="103">
        <f t="shared" si="15"/>
        <v>5310217.4100000011</v>
      </c>
      <c r="M30" s="103">
        <f t="shared" si="27"/>
        <v>279198.7</v>
      </c>
      <c r="N30" s="103">
        <f t="shared" si="27"/>
        <v>0</v>
      </c>
      <c r="O30" s="103">
        <f t="shared" si="16"/>
        <v>279198.7</v>
      </c>
      <c r="P30" s="103">
        <f t="shared" si="28"/>
        <v>4187389.4699999997</v>
      </c>
      <c r="Q30" s="103">
        <f t="shared" si="28"/>
        <v>0</v>
      </c>
      <c r="R30" s="103">
        <f t="shared" si="17"/>
        <v>4187389.4699999997</v>
      </c>
      <c r="S30" s="103">
        <f t="shared" si="29"/>
        <v>847205.07</v>
      </c>
      <c r="T30" s="103">
        <f t="shared" si="29"/>
        <v>0</v>
      </c>
      <c r="U30" s="103">
        <f t="shared" si="18"/>
        <v>847205.07</v>
      </c>
      <c r="V30" s="103">
        <f t="shared" si="30"/>
        <v>203779.33000000002</v>
      </c>
      <c r="W30" s="103">
        <f t="shared" si="30"/>
        <v>0</v>
      </c>
      <c r="X30" s="103">
        <f t="shared" si="19"/>
        <v>203779.33000000002</v>
      </c>
      <c r="Y30" s="103">
        <f t="shared" si="31"/>
        <v>372123957.13999999</v>
      </c>
      <c r="Z30" s="103">
        <f t="shared" si="31"/>
        <v>0</v>
      </c>
      <c r="AA30" s="103">
        <f t="shared" si="20"/>
        <v>372123957.13999999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40602.269999999997</v>
      </c>
      <c r="AF30" s="103">
        <f t="shared" si="33"/>
        <v>0</v>
      </c>
      <c r="AG30" s="103">
        <f t="shared" si="22"/>
        <v>40602.269999999997</v>
      </c>
      <c r="AH30" s="103">
        <f t="shared" si="34"/>
        <v>2529370.7000000002</v>
      </c>
      <c r="AI30" s="103">
        <f t="shared" si="34"/>
        <v>0</v>
      </c>
      <c r="AJ30" s="109">
        <f t="shared" si="23"/>
        <v>2529370.7000000002</v>
      </c>
    </row>
    <row r="31" spans="1:36" ht="15.95" customHeight="1" thickTop="1" thickBot="1" x14ac:dyDescent="0.25">
      <c r="A31" s="52" t="s">
        <v>107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39825279.450000003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39825279.450000003</v>
      </c>
      <c r="Z32" s="103">
        <f t="shared" si="31"/>
        <v>0</v>
      </c>
      <c r="AA32" s="103">
        <f t="shared" si="20"/>
        <v>39825279.450000003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105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115</v>
      </c>
      <c r="B34" s="76">
        <f t="shared" si="11"/>
        <v>266829047.38999999</v>
      </c>
      <c r="C34" s="76">
        <f t="shared" si="12"/>
        <v>2386571.6800000002</v>
      </c>
      <c r="D34" s="103">
        <f t="shared" si="24"/>
        <v>879687.68000000005</v>
      </c>
      <c r="E34" s="103">
        <f t="shared" si="24"/>
        <v>0</v>
      </c>
      <c r="F34" s="103">
        <f t="shared" si="13"/>
        <v>879687.68000000005</v>
      </c>
      <c r="G34" s="103">
        <f t="shared" si="25"/>
        <v>6602840.7500000009</v>
      </c>
      <c r="H34" s="103">
        <f t="shared" si="25"/>
        <v>0</v>
      </c>
      <c r="I34" s="103">
        <f t="shared" si="14"/>
        <v>6602840.7500000009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3085421.96</v>
      </c>
      <c r="N34" s="103">
        <f t="shared" si="27"/>
        <v>0</v>
      </c>
      <c r="O34" s="103">
        <f t="shared" si="16"/>
        <v>3085421.96</v>
      </c>
      <c r="P34" s="103">
        <f t="shared" si="28"/>
        <v>83737160.980000004</v>
      </c>
      <c r="Q34" s="103">
        <f t="shared" si="28"/>
        <v>2196988.09</v>
      </c>
      <c r="R34" s="103">
        <f t="shared" si="17"/>
        <v>85934149.070000008</v>
      </c>
      <c r="S34" s="103">
        <f t="shared" si="29"/>
        <v>1140918.1199999999</v>
      </c>
      <c r="T34" s="103">
        <f t="shared" si="29"/>
        <v>0</v>
      </c>
      <c r="U34" s="103">
        <f t="shared" si="18"/>
        <v>1140918.1199999999</v>
      </c>
      <c r="V34" s="103">
        <f t="shared" si="30"/>
        <v>2929073.5300000003</v>
      </c>
      <c r="W34" s="103">
        <f t="shared" si="30"/>
        <v>60220.729999999996</v>
      </c>
      <c r="X34" s="103">
        <f t="shared" si="19"/>
        <v>2989294.2600000002</v>
      </c>
      <c r="Y34" s="103">
        <f t="shared" si="31"/>
        <v>151777793.50999999</v>
      </c>
      <c r="Z34" s="103">
        <f t="shared" si="31"/>
        <v>1001.6</v>
      </c>
      <c r="AA34" s="103">
        <f t="shared" si="20"/>
        <v>151778795.10999998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3684353.6699999995</v>
      </c>
      <c r="AF34" s="103">
        <f t="shared" si="33"/>
        <v>76414.720000000001</v>
      </c>
      <c r="AG34" s="103">
        <f t="shared" si="22"/>
        <v>3760768.3899999997</v>
      </c>
      <c r="AH34" s="103">
        <f t="shared" si="34"/>
        <v>12991797.190000001</v>
      </c>
      <c r="AI34" s="103">
        <f t="shared" si="34"/>
        <v>51946.54</v>
      </c>
      <c r="AJ34" s="109">
        <f t="shared" si="23"/>
        <v>13043743.73</v>
      </c>
    </row>
    <row r="35" spans="1:36" ht="15.95" customHeight="1" thickTop="1" thickBot="1" x14ac:dyDescent="0.25">
      <c r="A35" s="52" t="s">
        <v>117</v>
      </c>
      <c r="B35" s="76">
        <f t="shared" si="11"/>
        <v>144718502.95000002</v>
      </c>
      <c r="C35" s="76">
        <f t="shared" si="12"/>
        <v>4809451761.4099998</v>
      </c>
      <c r="D35" s="103">
        <f t="shared" si="24"/>
        <v>22934128.73</v>
      </c>
      <c r="E35" s="103">
        <f t="shared" si="24"/>
        <v>0</v>
      </c>
      <c r="F35" s="103">
        <f t="shared" si="13"/>
        <v>22934128.73</v>
      </c>
      <c r="G35" s="103">
        <f t="shared" si="25"/>
        <v>105110545.17</v>
      </c>
      <c r="H35" s="103">
        <f t="shared" si="25"/>
        <v>39486900.549999997</v>
      </c>
      <c r="I35" s="103">
        <f t="shared" si="14"/>
        <v>144597445.72</v>
      </c>
      <c r="J35" s="103">
        <f t="shared" si="26"/>
        <v>0</v>
      </c>
      <c r="K35" s="103">
        <f t="shared" si="26"/>
        <v>4769964860.8599997</v>
      </c>
      <c r="L35" s="103">
        <f t="shared" si="15"/>
        <v>4769964860.8599997</v>
      </c>
      <c r="M35" s="103">
        <f t="shared" si="27"/>
        <v>16673829.049999999</v>
      </c>
      <c r="N35" s="103">
        <f t="shared" si="27"/>
        <v>0</v>
      </c>
      <c r="O35" s="103">
        <f t="shared" si="16"/>
        <v>16673829.049999999</v>
      </c>
      <c r="P35" s="103">
        <f t="shared" si="28"/>
        <v>0</v>
      </c>
      <c r="Q35" s="103">
        <f t="shared" si="28"/>
        <v>0</v>
      </c>
      <c r="R35" s="103">
        <f t="shared" si="17"/>
        <v>0</v>
      </c>
      <c r="S35" s="103">
        <f t="shared" si="29"/>
        <v>0</v>
      </c>
      <c r="T35" s="103">
        <f t="shared" si="29"/>
        <v>0</v>
      </c>
      <c r="U35" s="103">
        <f t="shared" si="18"/>
        <v>0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0</v>
      </c>
      <c r="Z35" s="103">
        <f t="shared" si="31"/>
        <v>0</v>
      </c>
      <c r="AA35" s="103">
        <f t="shared" si="20"/>
        <v>0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0</v>
      </c>
      <c r="AI35" s="103">
        <f t="shared" si="34"/>
        <v>0</v>
      </c>
      <c r="AJ35" s="109">
        <f t="shared" si="23"/>
        <v>0</v>
      </c>
    </row>
    <row r="36" spans="1:36" ht="15.95" customHeight="1" thickTop="1" thickBot="1" x14ac:dyDescent="0.25">
      <c r="A36" s="52" t="s">
        <v>120</v>
      </c>
      <c r="B36" s="76">
        <f t="shared" si="11"/>
        <v>101946948.86999999</v>
      </c>
      <c r="C36" s="76">
        <f t="shared" si="12"/>
        <v>1476576.27</v>
      </c>
      <c r="D36" s="103">
        <f t="shared" si="24"/>
        <v>6788.4500000000007</v>
      </c>
      <c r="E36" s="103">
        <f t="shared" si="24"/>
        <v>0</v>
      </c>
      <c r="F36" s="103">
        <f t="shared" si="13"/>
        <v>6788.4500000000007</v>
      </c>
      <c r="G36" s="103">
        <f t="shared" si="25"/>
        <v>439338.02</v>
      </c>
      <c r="H36" s="103">
        <f t="shared" si="25"/>
        <v>0</v>
      </c>
      <c r="I36" s="103">
        <f t="shared" si="14"/>
        <v>439338.02</v>
      </c>
      <c r="J36" s="103">
        <f t="shared" si="26"/>
        <v>0</v>
      </c>
      <c r="K36" s="103">
        <f t="shared" si="26"/>
        <v>329802.52999999997</v>
      </c>
      <c r="L36" s="103">
        <f t="shared" si="15"/>
        <v>329802.52999999997</v>
      </c>
      <c r="M36" s="103">
        <f t="shared" si="27"/>
        <v>210664.64</v>
      </c>
      <c r="N36" s="103">
        <f t="shared" si="27"/>
        <v>0</v>
      </c>
      <c r="O36" s="103">
        <f t="shared" si="16"/>
        <v>210664.64</v>
      </c>
      <c r="P36" s="103">
        <f t="shared" si="28"/>
        <v>8657089.2599999998</v>
      </c>
      <c r="Q36" s="103">
        <f t="shared" si="28"/>
        <v>200916.16</v>
      </c>
      <c r="R36" s="103">
        <f t="shared" si="17"/>
        <v>8858005.4199999999</v>
      </c>
      <c r="S36" s="103">
        <f t="shared" si="29"/>
        <v>94614.18</v>
      </c>
      <c r="T36" s="103">
        <f t="shared" si="29"/>
        <v>0</v>
      </c>
      <c r="U36" s="103">
        <f t="shared" si="18"/>
        <v>94614.18</v>
      </c>
      <c r="V36" s="103">
        <f t="shared" si="30"/>
        <v>1510581.17</v>
      </c>
      <c r="W36" s="103">
        <f t="shared" si="30"/>
        <v>0</v>
      </c>
      <c r="X36" s="103">
        <f t="shared" si="19"/>
        <v>1510581.17</v>
      </c>
      <c r="Y36" s="103">
        <f t="shared" si="31"/>
        <v>80109243.609999999</v>
      </c>
      <c r="Z36" s="103">
        <f t="shared" si="31"/>
        <v>253921.9</v>
      </c>
      <c r="AA36" s="103">
        <f t="shared" si="20"/>
        <v>80363165.510000005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4396320.68</v>
      </c>
      <c r="AF36" s="103">
        <f t="shared" si="33"/>
        <v>644044.60000000009</v>
      </c>
      <c r="AG36" s="103">
        <f t="shared" si="22"/>
        <v>5040365.2799999993</v>
      </c>
      <c r="AH36" s="103">
        <f t="shared" si="34"/>
        <v>6522308.8599999994</v>
      </c>
      <c r="AI36" s="103">
        <f t="shared" si="34"/>
        <v>47891.08</v>
      </c>
      <c r="AJ36" s="109">
        <f t="shared" si="23"/>
        <v>6570199.9399999995</v>
      </c>
    </row>
    <row r="37" spans="1:36" ht="15.95" customHeight="1" thickTop="1" thickBot="1" x14ac:dyDescent="0.25">
      <c r="A37" s="52" t="s">
        <v>166</v>
      </c>
      <c r="B37" s="76">
        <f t="shared" si="11"/>
        <v>61257233.400000006</v>
      </c>
      <c r="C37" s="76">
        <f t="shared" si="12"/>
        <v>66780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2657118.71</v>
      </c>
      <c r="H37" s="103">
        <f t="shared" si="25"/>
        <v>0</v>
      </c>
      <c r="I37" s="103">
        <f t="shared" si="14"/>
        <v>2657118.71</v>
      </c>
      <c r="J37" s="103">
        <f t="shared" si="26"/>
        <v>0</v>
      </c>
      <c r="K37" s="103">
        <f t="shared" si="26"/>
        <v>66780</v>
      </c>
      <c r="L37" s="103">
        <f t="shared" si="15"/>
        <v>66780</v>
      </c>
      <c r="M37" s="103">
        <f t="shared" si="27"/>
        <v>77398</v>
      </c>
      <c r="N37" s="103">
        <f t="shared" si="27"/>
        <v>0</v>
      </c>
      <c r="O37" s="103">
        <f t="shared" si="16"/>
        <v>77398</v>
      </c>
      <c r="P37" s="103">
        <f t="shared" si="28"/>
        <v>4354149.96</v>
      </c>
      <c r="Q37" s="103">
        <f t="shared" si="28"/>
        <v>0</v>
      </c>
      <c r="R37" s="103">
        <f t="shared" si="17"/>
        <v>4354149.96</v>
      </c>
      <c r="S37" s="103">
        <f t="shared" si="29"/>
        <v>688566.88</v>
      </c>
      <c r="T37" s="103">
        <f t="shared" si="29"/>
        <v>0</v>
      </c>
      <c r="U37" s="103">
        <f t="shared" si="18"/>
        <v>688566.88</v>
      </c>
      <c r="V37" s="103">
        <f t="shared" si="30"/>
        <v>1009376</v>
      </c>
      <c r="W37" s="103">
        <f t="shared" si="30"/>
        <v>0</v>
      </c>
      <c r="X37" s="103">
        <f t="shared" si="19"/>
        <v>1009376</v>
      </c>
      <c r="Y37" s="103">
        <f t="shared" si="31"/>
        <v>22663265.989999998</v>
      </c>
      <c r="Z37" s="103">
        <f t="shared" si="31"/>
        <v>0</v>
      </c>
      <c r="AA37" s="103">
        <f t="shared" si="20"/>
        <v>22663265.989999998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27143457.66</v>
      </c>
      <c r="AF37" s="103">
        <f t="shared" si="33"/>
        <v>0</v>
      </c>
      <c r="AG37" s="103">
        <f t="shared" si="22"/>
        <v>27143457.66</v>
      </c>
      <c r="AH37" s="103">
        <f t="shared" si="34"/>
        <v>2663900.2000000002</v>
      </c>
      <c r="AI37" s="103">
        <f t="shared" si="34"/>
        <v>0</v>
      </c>
      <c r="AJ37" s="109">
        <f t="shared" si="23"/>
        <v>2663900.2000000002</v>
      </c>
    </row>
    <row r="38" spans="1:36" ht="15.95" customHeight="1" thickTop="1" thickBot="1" x14ac:dyDescent="0.25">
      <c r="A38" s="52" t="s">
        <v>103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110</v>
      </c>
      <c r="B39" s="76">
        <f t="shared" si="11"/>
        <v>0</v>
      </c>
      <c r="C39" s="76">
        <f t="shared" si="12"/>
        <v>151189887.38999999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151189887.38999999</v>
      </c>
      <c r="L39" s="103">
        <f t="shared" si="15"/>
        <v>151189887.38999999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164</v>
      </c>
      <c r="B40" s="76">
        <f t="shared" si="11"/>
        <v>5281105.3000000007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303665.78000000003</v>
      </c>
      <c r="H40" s="103">
        <f t="shared" si="25"/>
        <v>0</v>
      </c>
      <c r="I40" s="103">
        <f t="shared" si="14"/>
        <v>303665.78000000003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11771.55</v>
      </c>
      <c r="N40" s="103">
        <f t="shared" si="27"/>
        <v>0</v>
      </c>
      <c r="O40" s="103">
        <f t="shared" si="16"/>
        <v>11771.55</v>
      </c>
      <c r="P40" s="103">
        <f t="shared" si="28"/>
        <v>1355363.1600000001</v>
      </c>
      <c r="Q40" s="103">
        <f t="shared" si="28"/>
        <v>0</v>
      </c>
      <c r="R40" s="103">
        <f t="shared" si="17"/>
        <v>1355363.1600000001</v>
      </c>
      <c r="S40" s="103">
        <f t="shared" si="29"/>
        <v>0</v>
      </c>
      <c r="T40" s="103">
        <f t="shared" si="29"/>
        <v>0</v>
      </c>
      <c r="U40" s="103">
        <f t="shared" si="18"/>
        <v>0</v>
      </c>
      <c r="V40" s="103">
        <f t="shared" si="30"/>
        <v>2133</v>
      </c>
      <c r="W40" s="103">
        <f t="shared" si="30"/>
        <v>0</v>
      </c>
      <c r="X40" s="103">
        <f t="shared" si="19"/>
        <v>2133</v>
      </c>
      <c r="Y40" s="103">
        <f t="shared" si="31"/>
        <v>2654241.31</v>
      </c>
      <c r="Z40" s="103">
        <f t="shared" si="31"/>
        <v>0</v>
      </c>
      <c r="AA40" s="103">
        <f t="shared" si="20"/>
        <v>2654241.31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284896.76</v>
      </c>
      <c r="AF40" s="103">
        <f t="shared" si="33"/>
        <v>0</v>
      </c>
      <c r="AG40" s="103">
        <f t="shared" si="22"/>
        <v>284896.76</v>
      </c>
      <c r="AH40" s="103">
        <f t="shared" si="34"/>
        <v>669033.74</v>
      </c>
      <c r="AI40" s="103">
        <f t="shared" si="34"/>
        <v>0</v>
      </c>
      <c r="AJ40" s="109">
        <f t="shared" si="23"/>
        <v>669033.74</v>
      </c>
    </row>
    <row r="41" spans="1:36" ht="15.95" customHeight="1" thickTop="1" thickBot="1" x14ac:dyDescent="0.25">
      <c r="A41" s="52" t="s">
        <v>119</v>
      </c>
      <c r="B41" s="76">
        <f t="shared" si="11"/>
        <v>77303324.429999992</v>
      </c>
      <c r="C41" s="76">
        <f t="shared" si="12"/>
        <v>0</v>
      </c>
      <c r="D41" s="103">
        <f t="shared" si="24"/>
        <v>2250.85</v>
      </c>
      <c r="E41" s="103">
        <f t="shared" si="24"/>
        <v>0</v>
      </c>
      <c r="F41" s="103">
        <f t="shared" si="13"/>
        <v>2250.85</v>
      </c>
      <c r="G41" s="103">
        <f t="shared" si="25"/>
        <v>56772007.539999992</v>
      </c>
      <c r="H41" s="103">
        <f t="shared" si="25"/>
        <v>0</v>
      </c>
      <c r="I41" s="103">
        <f t="shared" si="14"/>
        <v>56772007.539999992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19095169.379999999</v>
      </c>
      <c r="Q41" s="103">
        <f t="shared" si="28"/>
        <v>0</v>
      </c>
      <c r="R41" s="103">
        <f t="shared" si="17"/>
        <v>19095169.379999999</v>
      </c>
      <c r="S41" s="103">
        <f t="shared" si="29"/>
        <v>26981.93</v>
      </c>
      <c r="T41" s="103">
        <f t="shared" si="29"/>
        <v>0</v>
      </c>
      <c r="U41" s="103">
        <f t="shared" si="18"/>
        <v>26981.93</v>
      </c>
      <c r="V41" s="103">
        <f t="shared" si="30"/>
        <v>563458.5</v>
      </c>
      <c r="W41" s="103">
        <f t="shared" si="30"/>
        <v>0</v>
      </c>
      <c r="X41" s="103">
        <f t="shared" si="19"/>
        <v>563458.5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293154.01999999996</v>
      </c>
      <c r="AF41" s="103">
        <f t="shared" si="33"/>
        <v>0</v>
      </c>
      <c r="AG41" s="103">
        <f t="shared" si="22"/>
        <v>293154.01999999996</v>
      </c>
      <c r="AH41" s="103">
        <f t="shared" si="34"/>
        <v>550302.21</v>
      </c>
      <c r="AI41" s="103">
        <f t="shared" si="34"/>
        <v>0</v>
      </c>
      <c r="AJ41" s="109">
        <f t="shared" si="23"/>
        <v>550302.21</v>
      </c>
    </row>
    <row r="42" spans="1:36" ht="15.95" customHeight="1" thickTop="1" thickBot="1" x14ac:dyDescent="0.25">
      <c r="A42" s="52" t="s">
        <v>121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106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104</v>
      </c>
      <c r="B45" s="76">
        <f t="shared" si="11"/>
        <v>21883138.649999999</v>
      </c>
      <c r="C45" s="76">
        <f t="shared" si="12"/>
        <v>287709715.67999995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16876752.07</v>
      </c>
      <c r="H45" s="103">
        <f t="shared" si="25"/>
        <v>0</v>
      </c>
      <c r="I45" s="103">
        <f t="shared" si="14"/>
        <v>16876752.07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287709715.67999995</v>
      </c>
      <c r="AD45" s="110">
        <f t="shared" si="21"/>
        <v>287709715.67999995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4977136.58</v>
      </c>
      <c r="AI45" s="103">
        <f t="shared" si="34"/>
        <v>0</v>
      </c>
      <c r="AJ45" s="109">
        <f t="shared" si="23"/>
        <v>4977136.58</v>
      </c>
    </row>
    <row r="46" spans="1:36" ht="15.95" customHeight="1" thickTop="1" thickBot="1" x14ac:dyDescent="0.25">
      <c r="A46" s="52" t="s">
        <v>111</v>
      </c>
      <c r="B46" s="76">
        <f t="shared" si="11"/>
        <v>114816685.97000001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111967389.96000001</v>
      </c>
      <c r="H46" s="103">
        <f t="shared" si="25"/>
        <v>32670134.920000002</v>
      </c>
      <c r="I46" s="103">
        <f t="shared" si="14"/>
        <v>144637524.88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2849296.01</v>
      </c>
      <c r="AF46" s="103">
        <f t="shared" si="33"/>
        <v>1248015.8400000001</v>
      </c>
      <c r="AG46" s="103">
        <f t="shared" si="22"/>
        <v>4097311.8499999996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21834487720.660007</v>
      </c>
      <c r="C47" s="66">
        <f t="shared" ref="C47:AI47" si="35">SUM(C9:C46)</f>
        <v>11565123554.530001</v>
      </c>
      <c r="D47" s="66">
        <f t="shared" si="35"/>
        <v>171554040.59999996</v>
      </c>
      <c r="E47" s="66">
        <f t="shared" si="35"/>
        <v>383918.95999999996</v>
      </c>
      <c r="F47" s="66">
        <f t="shared" si="35"/>
        <v>171937959.55999997</v>
      </c>
      <c r="G47" s="66">
        <f t="shared" si="35"/>
        <v>2166233643.1900005</v>
      </c>
      <c r="H47" s="66">
        <f t="shared" si="35"/>
        <v>2966687492.1600008</v>
      </c>
      <c r="I47" s="66">
        <f t="shared" si="35"/>
        <v>5132921135.3500004</v>
      </c>
      <c r="J47" s="66">
        <f t="shared" si="35"/>
        <v>2588256.4000000004</v>
      </c>
      <c r="K47" s="66">
        <f t="shared" si="35"/>
        <v>7543033257.3400002</v>
      </c>
      <c r="L47" s="66">
        <f t="shared" si="35"/>
        <v>7545621513.7399998</v>
      </c>
      <c r="M47" s="66">
        <f t="shared" si="35"/>
        <v>329333795.30000001</v>
      </c>
      <c r="N47" s="66">
        <f t="shared" si="35"/>
        <v>16016328.010000002</v>
      </c>
      <c r="O47" s="66">
        <f t="shared" si="35"/>
        <v>345350123.31</v>
      </c>
      <c r="P47" s="66">
        <f t="shared" si="35"/>
        <v>7654426500.0899992</v>
      </c>
      <c r="Q47" s="66">
        <f t="shared" si="35"/>
        <v>434306337.72000009</v>
      </c>
      <c r="R47" s="66">
        <f t="shared" si="35"/>
        <v>8088732837.8100004</v>
      </c>
      <c r="S47" s="66">
        <f t="shared" si="35"/>
        <v>270858963.75999993</v>
      </c>
      <c r="T47" s="66">
        <f t="shared" si="35"/>
        <v>775894</v>
      </c>
      <c r="U47" s="66">
        <f t="shared" si="35"/>
        <v>271634857.75999993</v>
      </c>
      <c r="V47" s="66">
        <f t="shared" si="35"/>
        <v>368231591.03999996</v>
      </c>
      <c r="W47" s="66">
        <f t="shared" si="35"/>
        <v>10371303.799999999</v>
      </c>
      <c r="X47" s="66">
        <f t="shared" si="35"/>
        <v>378602894.83999997</v>
      </c>
      <c r="Y47" s="66">
        <f t="shared" si="35"/>
        <v>8634441588.5599995</v>
      </c>
      <c r="Z47" s="66">
        <f t="shared" si="35"/>
        <v>48771763.25999999</v>
      </c>
      <c r="AA47" s="66">
        <f t="shared" si="35"/>
        <v>8683213351.8199978</v>
      </c>
      <c r="AB47" s="66">
        <f t="shared" si="35"/>
        <v>0</v>
      </c>
      <c r="AC47" s="66">
        <f t="shared" si="35"/>
        <v>287709715.67999995</v>
      </c>
      <c r="AD47" s="66">
        <f t="shared" si="35"/>
        <v>287709715.67999995</v>
      </c>
      <c r="AE47" s="66">
        <f t="shared" si="35"/>
        <v>512751555.19000006</v>
      </c>
      <c r="AF47" s="66">
        <f t="shared" si="35"/>
        <v>189740147.66999999</v>
      </c>
      <c r="AG47" s="66">
        <f t="shared" si="35"/>
        <v>702491702.86000001</v>
      </c>
      <c r="AH47" s="66">
        <f t="shared" si="35"/>
        <v>1724067786.5300002</v>
      </c>
      <c r="AI47" s="66">
        <f t="shared" si="35"/>
        <v>67327395.930000007</v>
      </c>
      <c r="AJ47" s="109">
        <f>SUM(AH47:AI47)</f>
        <v>1791395182.4600003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0">
        <f>(C47/B50*100)</f>
        <v>34.626521426376108</v>
      </c>
      <c r="C49" s="190"/>
      <c r="D49" s="190">
        <f>(E47/D50*100)</f>
        <v>0.22328923815454868</v>
      </c>
      <c r="E49" s="190"/>
      <c r="F49" s="36"/>
      <c r="G49" s="190">
        <f>(H47/G50*100)</f>
        <v>57.797254505405718</v>
      </c>
      <c r="H49" s="190"/>
      <c r="I49" s="36"/>
      <c r="J49" s="190">
        <f>(K47/J50*100)</f>
        <v>99.965698565780343</v>
      </c>
      <c r="K49" s="190"/>
      <c r="L49" s="36"/>
      <c r="M49" s="190">
        <f>(N47/M50*100)</f>
        <v>4.6377073378436613</v>
      </c>
      <c r="N49" s="190"/>
      <c r="O49" s="36"/>
      <c r="P49" s="190">
        <f>(Q47/P50*100)</f>
        <v>5.3692753417429868</v>
      </c>
      <c r="Q49" s="190"/>
      <c r="R49" s="36"/>
      <c r="S49" s="190">
        <f>(T47/S50*100)</f>
        <v>0.28563859822642235</v>
      </c>
      <c r="T49" s="190"/>
      <c r="U49" s="36"/>
      <c r="V49" s="190">
        <f>(W47/V50*100)</f>
        <v>2.7393619915090661</v>
      </c>
      <c r="W49" s="190"/>
      <c r="X49" s="36"/>
      <c r="Y49" s="190">
        <f>(Z47/Y50*100)</f>
        <v>0.561678739009418</v>
      </c>
      <c r="Z49" s="190"/>
      <c r="AA49" s="36"/>
      <c r="AB49" s="190">
        <f>(AC47/AB50*100)</f>
        <v>100</v>
      </c>
      <c r="AC49" s="190"/>
      <c r="AD49" s="36"/>
      <c r="AE49" s="190">
        <f>(AF47/AE50*100)</f>
        <v>27.00959269661487</v>
      </c>
      <c r="AF49" s="190"/>
      <c r="AG49" s="36"/>
      <c r="AH49" s="190">
        <f>(AI47/AH50*100)</f>
        <v>3.7583776371187905</v>
      </c>
      <c r="AI49" s="190"/>
      <c r="AJ49" s="36"/>
    </row>
    <row r="50" spans="1:36" x14ac:dyDescent="0.2">
      <c r="A50" s="5" t="s">
        <v>39</v>
      </c>
      <c r="B50" s="188">
        <f>(B47+C47)</f>
        <v>33399611275.19001</v>
      </c>
      <c r="C50" s="189"/>
      <c r="D50" s="188">
        <f>(D47+E47)</f>
        <v>171937959.55999997</v>
      </c>
      <c r="E50" s="189"/>
      <c r="F50" s="37"/>
      <c r="G50" s="188">
        <f>(G47+H47)</f>
        <v>5132921135.3500013</v>
      </c>
      <c r="H50" s="189"/>
      <c r="I50" s="37"/>
      <c r="J50" s="188">
        <f>(J47+K47)</f>
        <v>7545621513.7399998</v>
      </c>
      <c r="K50" s="189"/>
      <c r="L50" s="37"/>
      <c r="M50" s="188">
        <f>(M47+N47)</f>
        <v>345350123.31</v>
      </c>
      <c r="N50" s="189"/>
      <c r="O50" s="37"/>
      <c r="P50" s="188">
        <f>(P47+Q47)</f>
        <v>8088732837.8099995</v>
      </c>
      <c r="Q50" s="189"/>
      <c r="R50" s="37"/>
      <c r="S50" s="188">
        <f>(S47+T47)</f>
        <v>271634857.75999993</v>
      </c>
      <c r="T50" s="189"/>
      <c r="U50" s="37"/>
      <c r="V50" s="188">
        <f>(V47+W47)</f>
        <v>378602894.83999997</v>
      </c>
      <c r="W50" s="189"/>
      <c r="X50" s="37"/>
      <c r="Y50" s="188">
        <f>(Y47+Z47)</f>
        <v>8683213351.8199997</v>
      </c>
      <c r="Z50" s="189"/>
      <c r="AA50" s="37"/>
      <c r="AB50" s="188">
        <f>(AB47+AC47)</f>
        <v>287709715.67999995</v>
      </c>
      <c r="AC50" s="189"/>
      <c r="AD50" s="37"/>
      <c r="AE50" s="188">
        <f>(AE47+AF47)</f>
        <v>702491702.86000001</v>
      </c>
      <c r="AF50" s="189"/>
      <c r="AG50" s="37"/>
      <c r="AH50" s="188">
        <f>(AH47+AI47)</f>
        <v>1791395182.4600003</v>
      </c>
      <c r="AI50" s="189"/>
      <c r="AJ50" s="37"/>
    </row>
    <row r="51" spans="1:36" x14ac:dyDescent="0.2">
      <c r="A51" s="5" t="s">
        <v>40</v>
      </c>
      <c r="B51" s="190">
        <f>SUM(D51:AI51)</f>
        <v>99.999999999999972</v>
      </c>
      <c r="C51" s="189"/>
      <c r="D51" s="190">
        <f>(D50/B50*100)</f>
        <v>0.51479030143000315</v>
      </c>
      <c r="E51" s="190"/>
      <c r="F51" s="36"/>
      <c r="G51" s="190">
        <f>(G50/B50*100)</f>
        <v>15.368206213713787</v>
      </c>
      <c r="H51" s="190"/>
      <c r="I51" s="36"/>
      <c r="J51" s="190">
        <f>(J50/B50*100)</f>
        <v>22.59194411446656</v>
      </c>
      <c r="K51" s="190"/>
      <c r="L51" s="36"/>
      <c r="M51" s="190">
        <f>(M50/B50*100)</f>
        <v>1.0339944392302969</v>
      </c>
      <c r="N51" s="190"/>
      <c r="O51" s="36"/>
      <c r="P51" s="190">
        <f>(P50/B50*100)</f>
        <v>24.218044848379698</v>
      </c>
      <c r="Q51" s="190"/>
      <c r="R51" s="36"/>
      <c r="S51" s="190">
        <f>(S50/B50*100)</f>
        <v>0.81328748266533413</v>
      </c>
      <c r="T51" s="190"/>
      <c r="U51" s="36"/>
      <c r="V51" s="190">
        <f>(V50/B50*100)</f>
        <v>1.1335547941578434</v>
      </c>
      <c r="W51" s="190"/>
      <c r="X51" s="36"/>
      <c r="Y51" s="190">
        <f>(Y50/B50*100)</f>
        <v>25.997947342189843</v>
      </c>
      <c r="Z51" s="190"/>
      <c r="AA51" s="36"/>
      <c r="AB51" s="190">
        <f>(AB50/B50*100)</f>
        <v>0.86141635993745003</v>
      </c>
      <c r="AC51" s="190"/>
      <c r="AD51" s="36"/>
      <c r="AE51" s="190">
        <f>(AE50/B50*100)</f>
        <v>2.1032930505446532</v>
      </c>
      <c r="AF51" s="190"/>
      <c r="AG51" s="36"/>
      <c r="AH51" s="190">
        <f>(AH50/B50*100)</f>
        <v>5.3635210532845017</v>
      </c>
      <c r="AI51" s="190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2" t="s">
        <v>42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</row>
    <row r="61" spans="1:36" hidden="1" x14ac:dyDescent="0.2">
      <c r="A61" s="193" t="s">
        <v>56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6" hidden="1" x14ac:dyDescent="0.2">
      <c r="A62" s="194" t="s">
        <v>160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</row>
    <row r="63" spans="1:36" hidden="1" x14ac:dyDescent="0.2">
      <c r="A63" s="193" t="s">
        <v>114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87" t="s">
        <v>33</v>
      </c>
      <c r="B66" s="191" t="s">
        <v>0</v>
      </c>
      <c r="C66" s="191"/>
      <c r="D66" s="191" t="s">
        <v>12</v>
      </c>
      <c r="E66" s="191"/>
      <c r="F66" s="157"/>
      <c r="G66" s="191" t="s">
        <v>13</v>
      </c>
      <c r="H66" s="191"/>
      <c r="I66" s="157"/>
      <c r="J66" s="191" t="s">
        <v>14</v>
      </c>
      <c r="K66" s="191"/>
      <c r="L66" s="157"/>
      <c r="M66" s="191" t="s">
        <v>15</v>
      </c>
      <c r="N66" s="191"/>
      <c r="O66" s="157"/>
      <c r="P66" s="191" t="s">
        <v>27</v>
      </c>
      <c r="Q66" s="191"/>
      <c r="R66" s="157"/>
      <c r="S66" s="191" t="s">
        <v>35</v>
      </c>
      <c r="T66" s="191"/>
      <c r="U66" s="157"/>
      <c r="V66" s="191" t="s">
        <v>16</v>
      </c>
      <c r="W66" s="191"/>
      <c r="X66" s="157"/>
      <c r="Y66" s="191" t="s">
        <v>68</v>
      </c>
      <c r="Z66" s="191"/>
      <c r="AA66" s="157"/>
      <c r="AB66" s="191" t="s">
        <v>34</v>
      </c>
      <c r="AC66" s="191"/>
      <c r="AD66" s="157"/>
      <c r="AE66" s="191" t="s">
        <v>17</v>
      </c>
      <c r="AF66" s="191"/>
      <c r="AG66" s="157"/>
      <c r="AH66" s="191" t="s">
        <v>18</v>
      </c>
      <c r="AI66" s="191"/>
      <c r="AJ66" s="74"/>
    </row>
    <row r="67" spans="1:36" ht="25.5" hidden="1" thickTop="1" thickBot="1" x14ac:dyDescent="0.25">
      <c r="A67" s="196"/>
      <c r="B67" s="157" t="s">
        <v>28</v>
      </c>
      <c r="C67" s="157" t="s">
        <v>25</v>
      </c>
      <c r="D67" s="157" t="s">
        <v>28</v>
      </c>
      <c r="E67" s="157" t="s">
        <v>25</v>
      </c>
      <c r="F67" s="157"/>
      <c r="G67" s="157" t="s">
        <v>28</v>
      </c>
      <c r="H67" s="157" t="s">
        <v>25</v>
      </c>
      <c r="I67" s="157"/>
      <c r="J67" s="157" t="s">
        <v>28</v>
      </c>
      <c r="K67" s="157" t="s">
        <v>25</v>
      </c>
      <c r="L67" s="157"/>
      <c r="M67" s="157" t="s">
        <v>28</v>
      </c>
      <c r="N67" s="157" t="s">
        <v>25</v>
      </c>
      <c r="O67" s="157"/>
      <c r="P67" s="157" t="s">
        <v>28</v>
      </c>
      <c r="Q67" s="157" t="s">
        <v>25</v>
      </c>
      <c r="R67" s="157"/>
      <c r="S67" s="157" t="s">
        <v>28</v>
      </c>
      <c r="T67" s="157" t="s">
        <v>25</v>
      </c>
      <c r="U67" s="157"/>
      <c r="V67" s="157" t="s">
        <v>28</v>
      </c>
      <c r="W67" s="157" t="s">
        <v>25</v>
      </c>
      <c r="X67" s="157"/>
      <c r="Y67" s="157" t="s">
        <v>28</v>
      </c>
      <c r="Z67" s="157" t="s">
        <v>25</v>
      </c>
      <c r="AA67" s="157"/>
      <c r="AB67" s="157" t="s">
        <v>28</v>
      </c>
      <c r="AC67" s="157" t="s">
        <v>25</v>
      </c>
      <c r="AD67" s="157"/>
      <c r="AE67" s="157" t="s">
        <v>28</v>
      </c>
      <c r="AF67" s="157" t="s">
        <v>25</v>
      </c>
      <c r="AG67" s="157"/>
      <c r="AH67" s="157" t="s">
        <v>28</v>
      </c>
      <c r="AI67" s="157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163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100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6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99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108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101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102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116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107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105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115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117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120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166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103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110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164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119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121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106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104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111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4">
        <f t="shared" si="49"/>
        <v>160710990.42999998</v>
      </c>
    </row>
    <row r="107" spans="1:36" ht="13.5" hidden="1" thickTop="1" x14ac:dyDescent="0.2">
      <c r="A107" s="145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0">
        <f>(C106/B109*100)</f>
        <v>33.565807919079731</v>
      </c>
      <c r="C108" s="190"/>
      <c r="D108" s="190">
        <f>(E106/D109*100)</f>
        <v>4.3999976219242953E-2</v>
      </c>
      <c r="E108" s="190"/>
      <c r="F108" s="36"/>
      <c r="G108" s="190">
        <f>(H106/G109*100)</f>
        <v>61.927396217789543</v>
      </c>
      <c r="H108" s="190"/>
      <c r="I108" s="36"/>
      <c r="J108" s="190">
        <f>(K106/J109*100)</f>
        <v>99.996788392701049</v>
      </c>
      <c r="K108" s="190"/>
      <c r="L108" s="36"/>
      <c r="M108" s="190">
        <f>(N106/M109*100)</f>
        <v>12.887868492697086</v>
      </c>
      <c r="N108" s="190"/>
      <c r="O108" s="36"/>
      <c r="P108" s="190">
        <f>(Q106/P109*100)</f>
        <v>2.883467607348019</v>
      </c>
      <c r="Q108" s="190"/>
      <c r="R108" s="36"/>
      <c r="S108" s="190">
        <f>(T106/S109*100)</f>
        <v>0</v>
      </c>
      <c r="T108" s="190"/>
      <c r="U108" s="36"/>
      <c r="V108" s="190">
        <f>(W106/V109*100)</f>
        <v>2.0380089987201986</v>
      </c>
      <c r="W108" s="190"/>
      <c r="X108" s="36"/>
      <c r="Y108" s="190">
        <f>(Z106/Y109*100)</f>
        <v>0.22659324980114393</v>
      </c>
      <c r="Z108" s="190"/>
      <c r="AA108" s="36"/>
      <c r="AB108" s="190">
        <f>(AC106/AB109*100)</f>
        <v>100</v>
      </c>
      <c r="AC108" s="190"/>
      <c r="AD108" s="36"/>
      <c r="AE108" s="190">
        <f>(AF106/AE109*100)</f>
        <v>8.8506680089270784</v>
      </c>
      <c r="AF108" s="190"/>
      <c r="AG108" s="36"/>
      <c r="AH108" s="190">
        <f>(AI106/AH109*100)</f>
        <v>3.1414046024431563</v>
      </c>
      <c r="AI108" s="190"/>
      <c r="AJ108" s="36"/>
    </row>
    <row r="109" spans="1:36" hidden="1" x14ac:dyDescent="0.2">
      <c r="A109" s="5" t="s">
        <v>39</v>
      </c>
      <c r="B109" s="188">
        <f>(B106+C106)</f>
        <v>4441153860.6900005</v>
      </c>
      <c r="C109" s="189"/>
      <c r="D109" s="188">
        <f>(D106+E106)</f>
        <v>21163329.620000001</v>
      </c>
      <c r="E109" s="189"/>
      <c r="F109" s="37"/>
      <c r="G109" s="188">
        <f>(G106+H106)</f>
        <v>668673829.12999988</v>
      </c>
      <c r="H109" s="189"/>
      <c r="I109" s="37"/>
      <c r="J109" s="188">
        <f>(J106+K106)</f>
        <v>993943437.92999995</v>
      </c>
      <c r="K109" s="189"/>
      <c r="L109" s="37"/>
      <c r="M109" s="188">
        <f>(M106+N106)</f>
        <v>40396805.670000002</v>
      </c>
      <c r="N109" s="189"/>
      <c r="O109" s="37"/>
      <c r="P109" s="188">
        <f>(P106+Q106)</f>
        <v>1186575114.3799999</v>
      </c>
      <c r="Q109" s="189"/>
      <c r="R109" s="37"/>
      <c r="S109" s="188">
        <f>(S106+T106)</f>
        <v>15424500.040000001</v>
      </c>
      <c r="T109" s="189"/>
      <c r="U109" s="37"/>
      <c r="V109" s="188">
        <f>(V106+W106)</f>
        <v>37820278.049999997</v>
      </c>
      <c r="W109" s="189"/>
      <c r="X109" s="37"/>
      <c r="Y109" s="188">
        <f>(Y106+Z106)</f>
        <v>1210214797.8399999</v>
      </c>
      <c r="Z109" s="189"/>
      <c r="AA109" s="37"/>
      <c r="AB109" s="188">
        <f>(AB106+AC106)</f>
        <v>27769261.780000001</v>
      </c>
      <c r="AC109" s="189"/>
      <c r="AD109" s="37"/>
      <c r="AE109" s="188">
        <f>(AE106+AF106)</f>
        <v>78461515.820000023</v>
      </c>
      <c r="AF109" s="189"/>
      <c r="AG109" s="37"/>
      <c r="AH109" s="188">
        <f>(AH106+AI106)</f>
        <v>160710990.43000001</v>
      </c>
      <c r="AI109" s="189"/>
      <c r="AJ109" s="37"/>
    </row>
    <row r="110" spans="1:36" hidden="1" x14ac:dyDescent="0.2">
      <c r="A110" s="5" t="s">
        <v>40</v>
      </c>
      <c r="B110" s="190">
        <f>SUM(D110:AI110)</f>
        <v>100</v>
      </c>
      <c r="C110" s="189"/>
      <c r="D110" s="190">
        <f>(D109/B109*100)</f>
        <v>0.47652772869057858</v>
      </c>
      <c r="E110" s="190"/>
      <c r="F110" s="36"/>
      <c r="G110" s="190">
        <f>(G109/B109*100)</f>
        <v>15.056308565407623</v>
      </c>
      <c r="H110" s="190"/>
      <c r="I110" s="36"/>
      <c r="J110" s="190">
        <f>(J109/B109*100)</f>
        <v>22.380297308041829</v>
      </c>
      <c r="K110" s="190"/>
      <c r="L110" s="36"/>
      <c r="M110" s="190">
        <f>(M109/B109*100)</f>
        <v>0.90960157961570243</v>
      </c>
      <c r="N110" s="190"/>
      <c r="O110" s="36"/>
      <c r="P110" s="190">
        <f>(P109/B109*100)</f>
        <v>26.717721376031033</v>
      </c>
      <c r="Q110" s="190"/>
      <c r="R110" s="36"/>
      <c r="S110" s="190">
        <f>(S109/B109*100)</f>
        <v>0.34730839155398169</v>
      </c>
      <c r="T110" s="190"/>
      <c r="U110" s="36"/>
      <c r="V110" s="190">
        <f>(V109/B109*100)</f>
        <v>0.8515867550718913</v>
      </c>
      <c r="W110" s="190"/>
      <c r="X110" s="36"/>
      <c r="Y110" s="190">
        <f>(Y109/B109*100)</f>
        <v>27.250008349226047</v>
      </c>
      <c r="Z110" s="190"/>
      <c r="AA110" s="36"/>
      <c r="AB110" s="190">
        <f>(AB109/B109*100)</f>
        <v>0.62527132927760409</v>
      </c>
      <c r="AC110" s="190"/>
      <c r="AD110" s="36"/>
      <c r="AE110" s="190">
        <f>(AE109/B109*100)</f>
        <v>1.7666921318463358</v>
      </c>
      <c r="AF110" s="190"/>
      <c r="AG110" s="36"/>
      <c r="AH110" s="190">
        <f>(AH109/B109*100)</f>
        <v>3.618676485237355</v>
      </c>
      <c r="AI110" s="190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5" t="s">
        <v>161</v>
      </c>
      <c r="B112" s="176"/>
      <c r="C112" s="176"/>
      <c r="D112" s="177"/>
      <c r="E112" s="176"/>
      <c r="F112" s="176"/>
      <c r="G112" s="176"/>
      <c r="H112" s="176"/>
    </row>
    <row r="113" spans="1:36" hidden="1" x14ac:dyDescent="0.2">
      <c r="A113" s="175" t="s">
        <v>162</v>
      </c>
      <c r="B113" s="176"/>
      <c r="C113" s="176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2" t="s">
        <v>42</v>
      </c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</row>
    <row r="120" spans="1:36" hidden="1" x14ac:dyDescent="0.2">
      <c r="A120" s="193" t="s">
        <v>56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</row>
    <row r="121" spans="1:36" hidden="1" x14ac:dyDescent="0.2">
      <c r="A121" s="195" t="s">
        <v>149</v>
      </c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</row>
    <row r="122" spans="1:36" hidden="1" x14ac:dyDescent="0.2">
      <c r="A122" s="193" t="s">
        <v>114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87" t="s">
        <v>33</v>
      </c>
      <c r="B125" s="191" t="s">
        <v>0</v>
      </c>
      <c r="C125" s="191"/>
      <c r="D125" s="191" t="s">
        <v>12</v>
      </c>
      <c r="E125" s="191"/>
      <c r="F125" s="157"/>
      <c r="G125" s="191" t="s">
        <v>13</v>
      </c>
      <c r="H125" s="191"/>
      <c r="I125" s="157"/>
      <c r="J125" s="191" t="s">
        <v>14</v>
      </c>
      <c r="K125" s="191"/>
      <c r="L125" s="157"/>
      <c r="M125" s="191" t="s">
        <v>15</v>
      </c>
      <c r="N125" s="191"/>
      <c r="O125" s="157"/>
      <c r="P125" s="191" t="s">
        <v>27</v>
      </c>
      <c r="Q125" s="191"/>
      <c r="R125" s="157"/>
      <c r="S125" s="191" t="s">
        <v>35</v>
      </c>
      <c r="T125" s="191"/>
      <c r="U125" s="157"/>
      <c r="V125" s="191" t="s">
        <v>16</v>
      </c>
      <c r="W125" s="191"/>
      <c r="X125" s="157"/>
      <c r="Y125" s="191" t="s">
        <v>68</v>
      </c>
      <c r="Z125" s="191"/>
      <c r="AA125" s="157"/>
      <c r="AB125" s="191" t="s">
        <v>34</v>
      </c>
      <c r="AC125" s="191"/>
      <c r="AD125" s="157"/>
      <c r="AE125" s="191" t="s">
        <v>17</v>
      </c>
      <c r="AF125" s="191"/>
      <c r="AG125" s="157"/>
      <c r="AH125" s="191" t="s">
        <v>18</v>
      </c>
      <c r="AI125" s="191"/>
      <c r="AJ125" s="74"/>
    </row>
    <row r="126" spans="1:36" ht="25.5" hidden="1" thickTop="1" thickBot="1" x14ac:dyDescent="0.25">
      <c r="A126" s="196"/>
      <c r="B126" s="157" t="s">
        <v>28</v>
      </c>
      <c r="C126" s="157" t="s">
        <v>25</v>
      </c>
      <c r="D126" s="157" t="s">
        <v>28</v>
      </c>
      <c r="E126" s="157" t="s">
        <v>25</v>
      </c>
      <c r="F126" s="157"/>
      <c r="G126" s="157" t="s">
        <v>28</v>
      </c>
      <c r="H126" s="157" t="s">
        <v>25</v>
      </c>
      <c r="I126" s="157"/>
      <c r="J126" s="157" t="s">
        <v>28</v>
      </c>
      <c r="K126" s="157" t="s">
        <v>25</v>
      </c>
      <c r="L126" s="157"/>
      <c r="M126" s="157" t="s">
        <v>28</v>
      </c>
      <c r="N126" s="157" t="s">
        <v>25</v>
      </c>
      <c r="O126" s="157"/>
      <c r="P126" s="157" t="s">
        <v>28</v>
      </c>
      <c r="Q126" s="157" t="s">
        <v>25</v>
      </c>
      <c r="R126" s="157"/>
      <c r="S126" s="157" t="s">
        <v>28</v>
      </c>
      <c r="T126" s="157" t="s">
        <v>25</v>
      </c>
      <c r="U126" s="157"/>
      <c r="V126" s="157" t="s">
        <v>28</v>
      </c>
      <c r="W126" s="157" t="s">
        <v>25</v>
      </c>
      <c r="X126" s="157"/>
      <c r="Y126" s="157" t="s">
        <v>28</v>
      </c>
      <c r="Z126" s="157" t="s">
        <v>25</v>
      </c>
      <c r="AA126" s="157"/>
      <c r="AB126" s="157" t="s">
        <v>28</v>
      </c>
      <c r="AC126" s="157" t="s">
        <v>25</v>
      </c>
      <c r="AD126" s="157"/>
      <c r="AE126" s="157" t="s">
        <v>28</v>
      </c>
      <c r="AF126" s="157" t="s">
        <v>25</v>
      </c>
      <c r="AG126" s="157"/>
      <c r="AH126" s="157" t="s">
        <v>28</v>
      </c>
      <c r="AI126" s="157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hidden="1" customHeight="1" thickTop="1" thickBot="1" x14ac:dyDescent="0.25">
      <c r="A128" s="52" t="s">
        <v>163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100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hidden="1" customHeight="1" thickTop="1" thickBot="1" x14ac:dyDescent="0.25">
      <c r="A137" s="52" t="s">
        <v>99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hidden="1" customHeight="1" thickTop="1" thickBot="1" x14ac:dyDescent="0.25">
      <c r="A142" s="52" t="s">
        <v>108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hidden="1" customHeight="1" thickTop="1" thickBot="1" x14ac:dyDescent="0.25">
      <c r="A145" s="52" t="s">
        <v>101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hidden="1" customHeight="1" thickTop="1" thickBot="1" x14ac:dyDescent="0.25">
      <c r="A147" s="52" t="s">
        <v>102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hidden="1" customHeight="1" thickTop="1" thickBot="1" x14ac:dyDescent="0.25">
      <c r="A148" s="51" t="s">
        <v>116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hidden="1" customHeight="1" thickTop="1" thickBot="1" x14ac:dyDescent="0.25">
      <c r="A149" s="52" t="s">
        <v>107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1" customFormat="1" ht="15.95" hidden="1" customHeight="1" thickTop="1" thickBot="1" x14ac:dyDescent="0.25">
      <c r="A151" s="52" t="s">
        <v>105</v>
      </c>
      <c r="B151" s="104">
        <f t="shared" si="50"/>
        <v>0</v>
      </c>
      <c r="C151" s="104">
        <f t="shared" si="51"/>
        <v>0</v>
      </c>
      <c r="D151" s="159"/>
      <c r="E151" s="159"/>
      <c r="F151" s="103">
        <f t="shared" si="52"/>
        <v>0</v>
      </c>
      <c r="G151" s="159"/>
      <c r="H151" s="159"/>
      <c r="I151" s="103">
        <f t="shared" si="53"/>
        <v>0</v>
      </c>
      <c r="J151" s="159"/>
      <c r="K151" s="159"/>
      <c r="L151" s="103">
        <f t="shared" si="54"/>
        <v>0</v>
      </c>
      <c r="M151" s="159"/>
      <c r="N151" s="159"/>
      <c r="O151" s="103">
        <f t="shared" si="55"/>
        <v>0</v>
      </c>
      <c r="P151" s="159"/>
      <c r="Q151" s="159"/>
      <c r="R151" s="103">
        <f t="shared" si="56"/>
        <v>0</v>
      </c>
      <c r="S151" s="159"/>
      <c r="T151" s="159"/>
      <c r="U151" s="103">
        <f t="shared" si="57"/>
        <v>0</v>
      </c>
      <c r="V151" s="159"/>
      <c r="W151" s="159"/>
      <c r="X151" s="103">
        <f t="shared" si="58"/>
        <v>0</v>
      </c>
      <c r="Y151" s="159"/>
      <c r="Z151" s="159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59"/>
      <c r="AI151" s="159"/>
      <c r="AJ151" s="160">
        <f t="shared" si="62"/>
        <v>0</v>
      </c>
    </row>
    <row r="152" spans="1:36" ht="15.95" hidden="1" customHeight="1" thickTop="1" thickBot="1" x14ac:dyDescent="0.25">
      <c r="A152" s="52" t="s">
        <v>115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hidden="1" customHeight="1" thickTop="1" thickBot="1" x14ac:dyDescent="0.25">
      <c r="A153" s="52" t="s">
        <v>117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hidden="1" customHeight="1" thickTop="1" thickBot="1" x14ac:dyDescent="0.25">
      <c r="A154" s="52" t="s">
        <v>120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hidden="1" customHeight="1" thickTop="1" thickBot="1" x14ac:dyDescent="0.25">
      <c r="A155" s="52" t="s">
        <v>166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hidden="1" customHeight="1" thickTop="1" thickBot="1" x14ac:dyDescent="0.25">
      <c r="A156" s="52" t="s">
        <v>103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hidden="1" customHeight="1" thickTop="1" thickBot="1" x14ac:dyDescent="0.25">
      <c r="A157" s="51" t="s">
        <v>110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hidden="1" customHeight="1" thickTop="1" thickBot="1" x14ac:dyDescent="0.25">
      <c r="A158" s="52" t="s">
        <v>164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hidden="1" customHeight="1" thickTop="1" thickBot="1" x14ac:dyDescent="0.25">
      <c r="A159" s="52" t="s">
        <v>119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hidden="1" customHeight="1" thickTop="1" thickBot="1" x14ac:dyDescent="0.25">
      <c r="A160" s="52" t="s">
        <v>121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hidden="1" customHeight="1" thickTop="1" thickBot="1" x14ac:dyDescent="0.25">
      <c r="A162" s="52" t="s">
        <v>106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hidden="1" customHeight="1" thickTop="1" thickBot="1" x14ac:dyDescent="0.25">
      <c r="A163" s="52" t="s">
        <v>104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hidden="1" customHeight="1" thickTop="1" thickBot="1" x14ac:dyDescent="0.25">
      <c r="A164" s="52" t="s">
        <v>111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58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hidden="1" thickTop="1" x14ac:dyDescent="0.2">
      <c r="A166" s="145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0">
        <f>(C165/B168*100)</f>
        <v>36.176103566820942</v>
      </c>
      <c r="C167" s="190"/>
      <c r="D167" s="190">
        <f>(E165/D168*100)</f>
        <v>0.19911943334127938</v>
      </c>
      <c r="E167" s="190"/>
      <c r="F167" s="36"/>
      <c r="G167" s="190">
        <f>(H165/G168*100)</f>
        <v>61.500208083335274</v>
      </c>
      <c r="H167" s="190"/>
      <c r="I167" s="36"/>
      <c r="J167" s="190">
        <f>(K165/J168*100)</f>
        <v>99.957785892171458</v>
      </c>
      <c r="K167" s="190"/>
      <c r="L167" s="36"/>
      <c r="M167" s="190">
        <f>(N165/M168*100)</f>
        <v>2.7015107857849863</v>
      </c>
      <c r="N167" s="190"/>
      <c r="O167" s="36"/>
      <c r="P167" s="190">
        <f>(Q165/P168*100)</f>
        <v>6.3921009560417756</v>
      </c>
      <c r="Q167" s="190"/>
      <c r="R167" s="36"/>
      <c r="S167" s="190">
        <f>(T165/S168*100)</f>
        <v>0.27235340567885502</v>
      </c>
      <c r="T167" s="190"/>
      <c r="U167" s="36"/>
      <c r="V167" s="190">
        <f>(W165/V168*100)</f>
        <v>1.3293677504859083</v>
      </c>
      <c r="W167" s="190"/>
      <c r="X167" s="36"/>
      <c r="Y167" s="190">
        <f>(Z165/Y168*100)</f>
        <v>0.85203881073632926</v>
      </c>
      <c r="Z167" s="190"/>
      <c r="AA167" s="36"/>
      <c r="AB167" s="190">
        <f>(AC165/AB168*100)</f>
        <v>100</v>
      </c>
      <c r="AC167" s="190"/>
      <c r="AD167" s="36"/>
      <c r="AE167" s="190">
        <f>(AF165/AE168*100)</f>
        <v>1.5650936738634265</v>
      </c>
      <c r="AF167" s="190"/>
      <c r="AG167" s="36"/>
      <c r="AH167" s="190">
        <f>(AI165/AH168*100)</f>
        <v>3.8442097734670679</v>
      </c>
      <c r="AI167" s="190"/>
      <c r="AJ167" s="36"/>
    </row>
    <row r="168" spans="1:40" hidden="1" x14ac:dyDescent="0.2">
      <c r="A168" s="5" t="s">
        <v>39</v>
      </c>
      <c r="B168" s="188">
        <f>(B165+C165)</f>
        <v>4198353608.7700014</v>
      </c>
      <c r="C168" s="189"/>
      <c r="D168" s="188">
        <f>(D165+E165)</f>
        <v>21444345.880000003</v>
      </c>
      <c r="E168" s="189"/>
      <c r="F168" s="37"/>
      <c r="G168" s="188">
        <f>(G165+H165)</f>
        <v>692347778.91000009</v>
      </c>
      <c r="H168" s="189"/>
      <c r="I168" s="37"/>
      <c r="J168" s="188">
        <f>(J165+K165)</f>
        <v>984362601.45000005</v>
      </c>
      <c r="K168" s="189"/>
      <c r="L168" s="37"/>
      <c r="M168" s="188">
        <f>(M165+N165)</f>
        <v>48605011.199999988</v>
      </c>
      <c r="N168" s="189"/>
      <c r="O168" s="37"/>
      <c r="P168" s="188">
        <f>(P165+Q165)</f>
        <v>809271358.13000011</v>
      </c>
      <c r="Q168" s="189"/>
      <c r="R168" s="37"/>
      <c r="S168" s="188">
        <f>(S165+T165)</f>
        <v>134978323.13999999</v>
      </c>
      <c r="T168" s="189"/>
      <c r="U168" s="37"/>
      <c r="V168" s="188">
        <f>(V165+W165)</f>
        <v>41274511.11999999</v>
      </c>
      <c r="W168" s="189"/>
      <c r="X168" s="37"/>
      <c r="Y168" s="188">
        <f>(Y165+Z165)</f>
        <v>1129116556.52</v>
      </c>
      <c r="Z168" s="189"/>
      <c r="AA168" s="37"/>
      <c r="AB168" s="188">
        <f>(AB165+AC165)</f>
        <v>35285517.710000001</v>
      </c>
      <c r="AC168" s="189"/>
      <c r="AD168" s="37"/>
      <c r="AE168" s="188">
        <f>(AE165+AF165)</f>
        <v>63442181.550000004</v>
      </c>
      <c r="AF168" s="189"/>
      <c r="AG168" s="37"/>
      <c r="AH168" s="188">
        <f>(AH165+AI165)</f>
        <v>238225423.15999997</v>
      </c>
      <c r="AI168" s="189"/>
      <c r="AJ168" s="37"/>
    </row>
    <row r="169" spans="1:40" hidden="1" x14ac:dyDescent="0.2">
      <c r="A169" s="5" t="s">
        <v>40</v>
      </c>
      <c r="B169" s="190">
        <f>SUM(D169:AI169)</f>
        <v>99.999999999999972</v>
      </c>
      <c r="C169" s="189"/>
      <c r="D169" s="190">
        <f>(D168/B168*100)</f>
        <v>0.5107798884592426</v>
      </c>
      <c r="E169" s="190"/>
      <c r="F169" s="36"/>
      <c r="G169" s="190">
        <f>(G168/B168*100)</f>
        <v>16.490935338646672</v>
      </c>
      <c r="H169" s="190"/>
      <c r="I169" s="36"/>
      <c r="J169" s="190">
        <f>(J168/B168*100)</f>
        <v>23.446395734598219</v>
      </c>
      <c r="K169" s="190"/>
      <c r="L169" s="36"/>
      <c r="M169" s="190">
        <f>(M168/B168*100)</f>
        <v>1.1577159936806722</v>
      </c>
      <c r="N169" s="190"/>
      <c r="O169" s="36"/>
      <c r="P169" s="190">
        <f>(P168/B168*100)</f>
        <v>19.275921790853957</v>
      </c>
      <c r="Q169" s="190"/>
      <c r="R169" s="36"/>
      <c r="S169" s="190">
        <f>(S168/B168*100)</f>
        <v>3.2150298835724991</v>
      </c>
      <c r="T169" s="190"/>
      <c r="U169" s="36"/>
      <c r="V169" s="190">
        <f>(V168/B168*100)</f>
        <v>0.98311183302380889</v>
      </c>
      <c r="W169" s="190"/>
      <c r="X169" s="36"/>
      <c r="Y169" s="190">
        <f>(Y168/B168*100)</f>
        <v>26.894270033885952</v>
      </c>
      <c r="Z169" s="190"/>
      <c r="AA169" s="36"/>
      <c r="AB169" s="190">
        <f>(AB168/B168*100)</f>
        <v>0.84046083293916862</v>
      </c>
      <c r="AC169" s="190"/>
      <c r="AD169" s="36"/>
      <c r="AE169" s="190">
        <f>(AE168/B168*100)</f>
        <v>1.5111204882188751</v>
      </c>
      <c r="AF169" s="190"/>
      <c r="AG169" s="36"/>
      <c r="AH169" s="190">
        <f>(AH168/B168*100)</f>
        <v>5.6742581821209015</v>
      </c>
      <c r="AI169" s="190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2" t="s">
        <v>42</v>
      </c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</row>
    <row r="179" spans="1:36" hidden="1" x14ac:dyDescent="0.2">
      <c r="A179" s="193" t="s">
        <v>56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</row>
    <row r="180" spans="1:36" hidden="1" x14ac:dyDescent="0.2">
      <c r="A180" s="195" t="s">
        <v>150</v>
      </c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</row>
    <row r="181" spans="1:36" hidden="1" x14ac:dyDescent="0.2">
      <c r="A181" s="193" t="s">
        <v>114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87" t="s">
        <v>33</v>
      </c>
      <c r="B184" s="191" t="s">
        <v>0</v>
      </c>
      <c r="C184" s="191"/>
      <c r="D184" s="191" t="s">
        <v>12</v>
      </c>
      <c r="E184" s="191"/>
      <c r="F184" s="157"/>
      <c r="G184" s="191" t="s">
        <v>13</v>
      </c>
      <c r="H184" s="191"/>
      <c r="I184" s="157"/>
      <c r="J184" s="191" t="s">
        <v>14</v>
      </c>
      <c r="K184" s="191"/>
      <c r="L184" s="157"/>
      <c r="M184" s="191" t="s">
        <v>15</v>
      </c>
      <c r="N184" s="191"/>
      <c r="O184" s="157"/>
      <c r="P184" s="191" t="s">
        <v>27</v>
      </c>
      <c r="Q184" s="191"/>
      <c r="R184" s="157"/>
      <c r="S184" s="191" t="s">
        <v>35</v>
      </c>
      <c r="T184" s="191"/>
      <c r="U184" s="157"/>
      <c r="V184" s="191" t="s">
        <v>16</v>
      </c>
      <c r="W184" s="191"/>
      <c r="X184" s="157"/>
      <c r="Y184" s="191" t="s">
        <v>68</v>
      </c>
      <c r="Z184" s="191"/>
      <c r="AA184" s="157"/>
      <c r="AB184" s="191" t="s">
        <v>34</v>
      </c>
      <c r="AC184" s="191"/>
      <c r="AD184" s="157"/>
      <c r="AE184" s="191" t="s">
        <v>17</v>
      </c>
      <c r="AF184" s="191"/>
      <c r="AG184" s="157"/>
      <c r="AH184" s="191" t="s">
        <v>18</v>
      </c>
      <c r="AI184" s="191"/>
      <c r="AJ184" s="74"/>
    </row>
    <row r="185" spans="1:36" ht="25.5" hidden="1" thickTop="1" thickBot="1" x14ac:dyDescent="0.25">
      <c r="A185" s="196"/>
      <c r="B185" s="157" t="s">
        <v>28</v>
      </c>
      <c r="C185" s="157" t="s">
        <v>25</v>
      </c>
      <c r="D185" s="157" t="s">
        <v>28</v>
      </c>
      <c r="E185" s="157" t="s">
        <v>25</v>
      </c>
      <c r="F185" s="157"/>
      <c r="G185" s="157" t="s">
        <v>28</v>
      </c>
      <c r="H185" s="157" t="s">
        <v>25</v>
      </c>
      <c r="I185" s="157"/>
      <c r="J185" s="157" t="s">
        <v>28</v>
      </c>
      <c r="K185" s="157" t="s">
        <v>25</v>
      </c>
      <c r="L185" s="157"/>
      <c r="M185" s="157" t="s">
        <v>28</v>
      </c>
      <c r="N185" s="157" t="s">
        <v>25</v>
      </c>
      <c r="O185" s="157"/>
      <c r="P185" s="157" t="s">
        <v>28</v>
      </c>
      <c r="Q185" s="157" t="s">
        <v>25</v>
      </c>
      <c r="R185" s="157"/>
      <c r="S185" s="157" t="s">
        <v>28</v>
      </c>
      <c r="T185" s="157" t="s">
        <v>25</v>
      </c>
      <c r="U185" s="157"/>
      <c r="V185" s="157" t="s">
        <v>28</v>
      </c>
      <c r="W185" s="157" t="s">
        <v>25</v>
      </c>
      <c r="X185" s="157"/>
      <c r="Y185" s="157" t="s">
        <v>28</v>
      </c>
      <c r="Z185" s="157" t="s">
        <v>25</v>
      </c>
      <c r="AA185" s="157"/>
      <c r="AB185" s="157" t="s">
        <v>28</v>
      </c>
      <c r="AC185" s="157" t="s">
        <v>25</v>
      </c>
      <c r="AD185" s="157"/>
      <c r="AE185" s="157" t="s">
        <v>28</v>
      </c>
      <c r="AF185" s="157" t="s">
        <v>25</v>
      </c>
      <c r="AG185" s="157"/>
      <c r="AH185" s="157" t="s">
        <v>28</v>
      </c>
      <c r="AI185" s="157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64">(D186+G186+J186+M186+P186+S186+V186+Y186+AB186+AE186+AH186)</f>
        <v>838802255.37000012</v>
      </c>
      <c r="C186" s="104">
        <f t="shared" ref="C186:C222" si="65">(E186+H186+K186+N186+Q186+T186+W186+Z186+AC186+AF186+AI186)</f>
        <v>299841757.43000001</v>
      </c>
      <c r="D186" s="103">
        <v>4883388.37</v>
      </c>
      <c r="E186" s="103">
        <v>4653</v>
      </c>
      <c r="F186" s="103">
        <f>+D186+E186</f>
        <v>4888041.37</v>
      </c>
      <c r="G186" s="103">
        <v>79142445</v>
      </c>
      <c r="H186" s="103">
        <v>121611466.41</v>
      </c>
      <c r="I186" s="103">
        <f>+G186+H186</f>
        <v>200753911.41</v>
      </c>
      <c r="J186" s="103">
        <v>586.24</v>
      </c>
      <c r="K186" s="103">
        <v>93295316.900000006</v>
      </c>
      <c r="L186" s="103">
        <f>+J186+K186</f>
        <v>93295903.140000001</v>
      </c>
      <c r="M186" s="103">
        <v>32679124.059999999</v>
      </c>
      <c r="N186" s="103">
        <v>3471.3</v>
      </c>
      <c r="O186" s="103">
        <f>+M186+N186</f>
        <v>32682595.359999999</v>
      </c>
      <c r="P186" s="103">
        <v>407632834.83999997</v>
      </c>
      <c r="Q186" s="103">
        <v>70330890.379999995</v>
      </c>
      <c r="R186" s="103">
        <f>+P186+Q186</f>
        <v>477963725.21999997</v>
      </c>
      <c r="S186" s="103">
        <v>2444450.84</v>
      </c>
      <c r="T186" s="103"/>
      <c r="U186" s="103">
        <f>+S186+T186</f>
        <v>2444450.84</v>
      </c>
      <c r="V186" s="103">
        <v>24669023.140000001</v>
      </c>
      <c r="W186" s="103"/>
      <c r="X186" s="103">
        <f>+V186+W186</f>
        <v>24669023.140000001</v>
      </c>
      <c r="Y186" s="103">
        <v>212835325.83000001</v>
      </c>
      <c r="Z186" s="103">
        <v>3493298.77</v>
      </c>
      <c r="AA186" s="103">
        <f>+Y186+Z186</f>
        <v>216328624.60000002</v>
      </c>
      <c r="AB186" s="103"/>
      <c r="AC186" s="103"/>
      <c r="AD186" s="103">
        <f>+AB186+AC186</f>
        <v>0</v>
      </c>
      <c r="AE186" s="103">
        <v>12261889.970000001</v>
      </c>
      <c r="AF186" s="103">
        <v>152454.92000000001</v>
      </c>
      <c r="AG186" s="103">
        <f>+AE186+AF186</f>
        <v>12414344.890000001</v>
      </c>
      <c r="AH186" s="103">
        <v>62253187.079999998</v>
      </c>
      <c r="AI186" s="103">
        <v>10950205.75</v>
      </c>
      <c r="AJ186" s="109">
        <f>AH186+AI186</f>
        <v>73203392.829999998</v>
      </c>
    </row>
    <row r="187" spans="1:36" ht="15.95" hidden="1" customHeight="1" thickTop="1" thickBot="1" x14ac:dyDescent="0.25">
      <c r="A187" s="52" t="s">
        <v>163</v>
      </c>
      <c r="B187" s="104">
        <f t="shared" si="64"/>
        <v>636447057.19000006</v>
      </c>
      <c r="C187" s="104">
        <f t="shared" si="65"/>
        <v>83509975.520000011</v>
      </c>
      <c r="D187" s="103">
        <v>3848972.15</v>
      </c>
      <c r="E187" s="103">
        <v>309.94</v>
      </c>
      <c r="F187" s="103">
        <f t="shared" ref="F187:F223" si="66">+D187+E187</f>
        <v>3849282.09</v>
      </c>
      <c r="G187" s="103">
        <v>71417471.280000001</v>
      </c>
      <c r="H187" s="103">
        <v>59357692.340000004</v>
      </c>
      <c r="I187" s="103">
        <f t="shared" ref="I187:I223" si="67">+G187+H187</f>
        <v>130775163.62</v>
      </c>
      <c r="J187" s="103"/>
      <c r="K187" s="103">
        <v>11754545.43</v>
      </c>
      <c r="L187" s="103">
        <f t="shared" ref="L187:L223" si="68">+J187+K187</f>
        <v>11754545.43</v>
      </c>
      <c r="M187" s="103">
        <v>2457282.5600000001</v>
      </c>
      <c r="N187" s="103">
        <v>759768.17</v>
      </c>
      <c r="O187" s="103">
        <f t="shared" ref="O187:O223" si="69">+M187+N187</f>
        <v>3217050.73</v>
      </c>
      <c r="P187" s="103">
        <v>154467705.53999999</v>
      </c>
      <c r="Q187" s="103">
        <v>7966696.3300000001</v>
      </c>
      <c r="R187" s="103">
        <f t="shared" ref="R187:R223" si="70">+P187+Q187</f>
        <v>162434401.87</v>
      </c>
      <c r="S187" s="103">
        <v>5932613.7400000002</v>
      </c>
      <c r="T187" s="103"/>
      <c r="U187" s="103">
        <f t="shared" ref="U187:U223" si="71">+S187+T187</f>
        <v>5932613.7400000002</v>
      </c>
      <c r="V187" s="103">
        <v>5371733.9800000004</v>
      </c>
      <c r="W187" s="103">
        <v>4572.53</v>
      </c>
      <c r="X187" s="103">
        <f t="shared" ref="X187:X223" si="72">+V187+W187</f>
        <v>5376306.5100000007</v>
      </c>
      <c r="Y187" s="103">
        <v>290498561.85000002</v>
      </c>
      <c r="Z187" s="103">
        <v>636102.88</v>
      </c>
      <c r="AA187" s="103">
        <f t="shared" ref="AA187:AA223" si="73">+Y187+Z187</f>
        <v>291134664.73000002</v>
      </c>
      <c r="AB187" s="103"/>
      <c r="AC187" s="103"/>
      <c r="AD187" s="103">
        <f t="shared" ref="AD187:AD223" si="74">+AB187+AC187</f>
        <v>0</v>
      </c>
      <c r="AE187" s="103">
        <v>4723609.76</v>
      </c>
      <c r="AF187" s="103"/>
      <c r="AG187" s="103">
        <f t="shared" ref="AG187:AG223" si="75">+AE187+AF187</f>
        <v>4723609.76</v>
      </c>
      <c r="AH187" s="103">
        <v>97729106.329999998</v>
      </c>
      <c r="AI187" s="103">
        <v>3030287.9</v>
      </c>
      <c r="AJ187" s="109">
        <f t="shared" ref="AJ187:AJ223" si="76">AH187+AI187</f>
        <v>100759394.23</v>
      </c>
    </row>
    <row r="188" spans="1:36" ht="15.95" hidden="1" customHeight="1" thickTop="1" thickBot="1" x14ac:dyDescent="0.25">
      <c r="A188" s="52" t="s">
        <v>100</v>
      </c>
      <c r="B188" s="104">
        <f t="shared" si="64"/>
        <v>673779424.86000001</v>
      </c>
      <c r="C188" s="104">
        <f t="shared" si="65"/>
        <v>102667454.59999998</v>
      </c>
      <c r="D188" s="103">
        <v>2345804.7999999998</v>
      </c>
      <c r="E188" s="103"/>
      <c r="F188" s="103">
        <f t="shared" si="66"/>
        <v>2345804.7999999998</v>
      </c>
      <c r="G188" s="103">
        <v>49366980.030000001</v>
      </c>
      <c r="H188" s="103">
        <v>70547360.819999993</v>
      </c>
      <c r="I188" s="103">
        <f t="shared" si="67"/>
        <v>119914340.84999999</v>
      </c>
      <c r="J188" s="103"/>
      <c r="K188" s="103">
        <v>29775499.289999999</v>
      </c>
      <c r="L188" s="103">
        <f t="shared" si="68"/>
        <v>29775499.289999999</v>
      </c>
      <c r="M188" s="103">
        <v>10198130.439999999</v>
      </c>
      <c r="N188" s="103">
        <v>162460</v>
      </c>
      <c r="O188" s="103">
        <f t="shared" si="69"/>
        <v>10360590.439999999</v>
      </c>
      <c r="P188" s="103">
        <v>354095078.38</v>
      </c>
      <c r="Q188" s="103">
        <v>1241643.67</v>
      </c>
      <c r="R188" s="103">
        <f t="shared" si="70"/>
        <v>355336722.05000001</v>
      </c>
      <c r="S188" s="103">
        <v>1652218.54</v>
      </c>
      <c r="T188" s="103">
        <v>35344.080000000002</v>
      </c>
      <c r="U188" s="103">
        <f t="shared" si="71"/>
        <v>1687562.62</v>
      </c>
      <c r="V188" s="103">
        <v>4627682.55</v>
      </c>
      <c r="W188" s="103"/>
      <c r="X188" s="103">
        <f t="shared" si="72"/>
        <v>4627682.55</v>
      </c>
      <c r="Y188" s="103">
        <v>189174957.72999999</v>
      </c>
      <c r="Z188" s="103">
        <v>553225.31999999995</v>
      </c>
      <c r="AA188" s="103">
        <f t="shared" si="73"/>
        <v>189728183.04999998</v>
      </c>
      <c r="AB188" s="103"/>
      <c r="AC188" s="103"/>
      <c r="AD188" s="103">
        <f t="shared" si="74"/>
        <v>0</v>
      </c>
      <c r="AE188" s="103">
        <v>20201615.52</v>
      </c>
      <c r="AF188" s="103"/>
      <c r="AG188" s="103">
        <f t="shared" si="75"/>
        <v>20201615.52</v>
      </c>
      <c r="AH188" s="103">
        <v>42116956.869999997</v>
      </c>
      <c r="AI188" s="103">
        <v>351921.42</v>
      </c>
      <c r="AJ188" s="109">
        <f t="shared" si="76"/>
        <v>42468878.289999999</v>
      </c>
    </row>
    <row r="189" spans="1:36" ht="15.95" hidden="1" customHeight="1" thickTop="1" thickBot="1" x14ac:dyDescent="0.25">
      <c r="A189" s="52" t="s">
        <v>97</v>
      </c>
      <c r="B189" s="104">
        <f t="shared" si="64"/>
        <v>355507565.51999998</v>
      </c>
      <c r="C189" s="104">
        <f t="shared" si="65"/>
        <v>18431263.640000001</v>
      </c>
      <c r="D189" s="103">
        <v>1077899.19</v>
      </c>
      <c r="E189" s="103">
        <v>17463.990000000002</v>
      </c>
      <c r="F189" s="103">
        <f t="shared" si="66"/>
        <v>1095363.18</v>
      </c>
      <c r="G189" s="103">
        <v>12741263.609999999</v>
      </c>
      <c r="H189" s="103">
        <v>112149.3</v>
      </c>
      <c r="I189" s="103">
        <f t="shared" si="67"/>
        <v>12853412.91</v>
      </c>
      <c r="J189" s="103">
        <v>29904.47</v>
      </c>
      <c r="K189" s="103">
        <v>11411212.470000001</v>
      </c>
      <c r="L189" s="103">
        <f t="shared" si="68"/>
        <v>11441116.940000001</v>
      </c>
      <c r="M189" s="103">
        <v>1310613.57</v>
      </c>
      <c r="N189" s="103">
        <v>312391</v>
      </c>
      <c r="O189" s="103">
        <f t="shared" si="69"/>
        <v>1623004.57</v>
      </c>
      <c r="P189" s="103">
        <v>124807925.36</v>
      </c>
      <c r="Q189" s="103">
        <v>4760543.66</v>
      </c>
      <c r="R189" s="103">
        <f t="shared" si="70"/>
        <v>129568469.02</v>
      </c>
      <c r="S189" s="103">
        <v>6064095.0999999996</v>
      </c>
      <c r="T189" s="103"/>
      <c r="U189" s="103">
        <f t="shared" si="71"/>
        <v>6064095.0999999996</v>
      </c>
      <c r="V189" s="103">
        <v>13483849.51</v>
      </c>
      <c r="W189" s="103"/>
      <c r="X189" s="103">
        <f t="shared" si="72"/>
        <v>13483849.51</v>
      </c>
      <c r="Y189" s="103">
        <v>134805321.53</v>
      </c>
      <c r="Z189" s="103">
        <v>1769138.88</v>
      </c>
      <c r="AA189" s="103">
        <f t="shared" si="73"/>
        <v>136574460.41</v>
      </c>
      <c r="AB189" s="103"/>
      <c r="AC189" s="103"/>
      <c r="AD189" s="103">
        <f t="shared" si="74"/>
        <v>0</v>
      </c>
      <c r="AE189" s="103">
        <v>10282347.26</v>
      </c>
      <c r="AF189" s="103">
        <v>1295.6099999999999</v>
      </c>
      <c r="AG189" s="103">
        <f t="shared" si="75"/>
        <v>10283642.869999999</v>
      </c>
      <c r="AH189" s="103">
        <v>50904345.920000002</v>
      </c>
      <c r="AI189" s="103">
        <v>47068.73</v>
      </c>
      <c r="AJ189" s="109">
        <f t="shared" si="76"/>
        <v>50951414.649999999</v>
      </c>
    </row>
    <row r="190" spans="1:36" ht="15.95" hidden="1" customHeight="1" thickTop="1" thickBot="1" x14ac:dyDescent="0.25">
      <c r="A190" s="52" t="s">
        <v>92</v>
      </c>
      <c r="B190" s="104">
        <f t="shared" si="64"/>
        <v>319183035.96000004</v>
      </c>
      <c r="C190" s="104">
        <f t="shared" si="65"/>
        <v>39488931.109999999</v>
      </c>
      <c r="D190" s="103">
        <v>209130.46</v>
      </c>
      <c r="E190" s="103"/>
      <c r="F190" s="103">
        <f t="shared" si="66"/>
        <v>209130.46</v>
      </c>
      <c r="G190" s="103">
        <v>18497143.890000001</v>
      </c>
      <c r="H190" s="103">
        <v>875.75</v>
      </c>
      <c r="I190" s="103">
        <f t="shared" si="67"/>
        <v>18498019.640000001</v>
      </c>
      <c r="J190" s="103">
        <v>309462.14</v>
      </c>
      <c r="K190" s="103">
        <v>33098012.960000001</v>
      </c>
      <c r="L190" s="103">
        <f t="shared" si="68"/>
        <v>33407475.100000001</v>
      </c>
      <c r="M190" s="103">
        <v>812590.13</v>
      </c>
      <c r="N190" s="103"/>
      <c r="O190" s="103">
        <f t="shared" si="69"/>
        <v>812590.13</v>
      </c>
      <c r="P190" s="103">
        <v>97927368.650000006</v>
      </c>
      <c r="Q190" s="103">
        <v>201931.04</v>
      </c>
      <c r="R190" s="103">
        <f t="shared" si="70"/>
        <v>98129299.690000013</v>
      </c>
      <c r="S190" s="103">
        <v>8782737.1699999999</v>
      </c>
      <c r="T190" s="103"/>
      <c r="U190" s="103">
        <f t="shared" si="71"/>
        <v>8782737.1699999999</v>
      </c>
      <c r="V190" s="103">
        <v>14748240.220000001</v>
      </c>
      <c r="W190" s="103">
        <v>6144744</v>
      </c>
      <c r="X190" s="103">
        <f t="shared" si="72"/>
        <v>20892984.219999999</v>
      </c>
      <c r="Y190" s="103">
        <v>133669430.94</v>
      </c>
      <c r="Z190" s="103">
        <v>43367.360000000001</v>
      </c>
      <c r="AA190" s="103">
        <f t="shared" si="73"/>
        <v>133712798.3</v>
      </c>
      <c r="AB190" s="103"/>
      <c r="AC190" s="103"/>
      <c r="AD190" s="103">
        <f t="shared" si="74"/>
        <v>0</v>
      </c>
      <c r="AE190" s="103">
        <v>5674215.29</v>
      </c>
      <c r="AF190" s="103"/>
      <c r="AG190" s="103">
        <f t="shared" si="75"/>
        <v>5674215.29</v>
      </c>
      <c r="AH190" s="103">
        <v>38552717.07</v>
      </c>
      <c r="AI190" s="103"/>
      <c r="AJ190" s="109">
        <f t="shared" si="76"/>
        <v>38552717.07</v>
      </c>
    </row>
    <row r="191" spans="1:36" ht="15.95" hidden="1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>
        <f t="shared" si="66"/>
        <v>0</v>
      </c>
      <c r="G191" s="103"/>
      <c r="H191" s="103"/>
      <c r="I191" s="103">
        <f t="shared" si="67"/>
        <v>0</v>
      </c>
      <c r="J191" s="103"/>
      <c r="K191" s="103"/>
      <c r="L191" s="103">
        <f t="shared" si="68"/>
        <v>0</v>
      </c>
      <c r="M191" s="103"/>
      <c r="N191" s="103"/>
      <c r="O191" s="103">
        <f t="shared" si="69"/>
        <v>0</v>
      </c>
      <c r="P191" s="103"/>
      <c r="Q191" s="103"/>
      <c r="R191" s="103">
        <f t="shared" si="70"/>
        <v>0</v>
      </c>
      <c r="S191" s="103"/>
      <c r="T191" s="103"/>
      <c r="U191" s="103">
        <f t="shared" si="71"/>
        <v>0</v>
      </c>
      <c r="V191" s="103"/>
      <c r="W191" s="103"/>
      <c r="X191" s="103">
        <f t="shared" si="72"/>
        <v>0</v>
      </c>
      <c r="Y191" s="103"/>
      <c r="Z191" s="103"/>
      <c r="AA191" s="103">
        <f t="shared" si="73"/>
        <v>0</v>
      </c>
      <c r="AB191" s="103"/>
      <c r="AC191" s="103"/>
      <c r="AD191" s="103">
        <f t="shared" si="74"/>
        <v>0</v>
      </c>
      <c r="AE191" s="103"/>
      <c r="AF191" s="103"/>
      <c r="AG191" s="103">
        <f t="shared" si="75"/>
        <v>0</v>
      </c>
      <c r="AH191" s="103"/>
      <c r="AI191" s="103"/>
      <c r="AJ191" s="109">
        <f t="shared" si="76"/>
        <v>0</v>
      </c>
    </row>
    <row r="192" spans="1:36" ht="15.95" hidden="1" customHeight="1" thickTop="1" thickBot="1" x14ac:dyDescent="0.25">
      <c r="A192" s="52" t="s">
        <v>94</v>
      </c>
      <c r="B192" s="104">
        <f t="shared" si="64"/>
        <v>89834293.320000008</v>
      </c>
      <c r="C192" s="104">
        <f t="shared" si="65"/>
        <v>331024.61</v>
      </c>
      <c r="D192" s="103"/>
      <c r="E192" s="103"/>
      <c r="F192" s="103">
        <f t="shared" si="66"/>
        <v>0</v>
      </c>
      <c r="G192" s="103">
        <v>111134.08</v>
      </c>
      <c r="H192" s="103"/>
      <c r="I192" s="103">
        <f t="shared" si="67"/>
        <v>111134.08</v>
      </c>
      <c r="J192" s="103"/>
      <c r="K192" s="103"/>
      <c r="L192" s="103">
        <f t="shared" si="68"/>
        <v>0</v>
      </c>
      <c r="M192" s="103">
        <v>10742</v>
      </c>
      <c r="N192" s="103"/>
      <c r="O192" s="103">
        <f t="shared" si="69"/>
        <v>10742</v>
      </c>
      <c r="P192" s="103">
        <v>7711174.9800000004</v>
      </c>
      <c r="Q192" s="103">
        <v>205886.62</v>
      </c>
      <c r="R192" s="103">
        <f t="shared" si="70"/>
        <v>7917061.6000000006</v>
      </c>
      <c r="S192" s="103">
        <v>753901.47</v>
      </c>
      <c r="T192" s="103"/>
      <c r="U192" s="103">
        <f t="shared" si="71"/>
        <v>753901.47</v>
      </c>
      <c r="V192" s="103">
        <v>66701.41</v>
      </c>
      <c r="W192" s="103"/>
      <c r="X192" s="103">
        <f t="shared" si="72"/>
        <v>66701.41</v>
      </c>
      <c r="Y192" s="103">
        <v>76605336.390000001</v>
      </c>
      <c r="Z192" s="103">
        <v>108448.83</v>
      </c>
      <c r="AA192" s="103">
        <f t="shared" si="73"/>
        <v>76713785.219999999</v>
      </c>
      <c r="AB192" s="103"/>
      <c r="AC192" s="103"/>
      <c r="AD192" s="103">
        <f t="shared" si="74"/>
        <v>0</v>
      </c>
      <c r="AE192" s="103">
        <v>876892.51</v>
      </c>
      <c r="AF192" s="103">
        <v>4017.18</v>
      </c>
      <c r="AG192" s="103">
        <f t="shared" si="75"/>
        <v>880909.69000000006</v>
      </c>
      <c r="AH192" s="103">
        <v>3698410.48</v>
      </c>
      <c r="AI192" s="103">
        <v>12671.98</v>
      </c>
      <c r="AJ192" s="109">
        <f t="shared" si="76"/>
        <v>3711082.46</v>
      </c>
    </row>
    <row r="193" spans="1:36" ht="15.95" hidden="1" customHeight="1" thickTop="1" thickBot="1" x14ac:dyDescent="0.25">
      <c r="A193" s="52" t="s">
        <v>90</v>
      </c>
      <c r="B193" s="104">
        <f t="shared" si="64"/>
        <v>33868673.079999998</v>
      </c>
      <c r="C193" s="104">
        <f t="shared" si="65"/>
        <v>85579882.219999999</v>
      </c>
      <c r="D193" s="103"/>
      <c r="E193" s="103"/>
      <c r="F193" s="103">
        <f t="shared" si="66"/>
        <v>0</v>
      </c>
      <c r="G193" s="103">
        <v>19373732.09</v>
      </c>
      <c r="H193" s="103">
        <v>85579882.219999999</v>
      </c>
      <c r="I193" s="103">
        <f t="shared" si="67"/>
        <v>104953614.31</v>
      </c>
      <c r="J193" s="103"/>
      <c r="K193" s="103"/>
      <c r="L193" s="103">
        <f t="shared" si="68"/>
        <v>0</v>
      </c>
      <c r="M193" s="103"/>
      <c r="N193" s="103"/>
      <c r="O193" s="103">
        <f t="shared" si="69"/>
        <v>0</v>
      </c>
      <c r="P193" s="103">
        <v>10397502.91</v>
      </c>
      <c r="Q193" s="103"/>
      <c r="R193" s="103">
        <f t="shared" si="70"/>
        <v>10397502.91</v>
      </c>
      <c r="S193" s="103"/>
      <c r="T193" s="103"/>
      <c r="U193" s="103">
        <f t="shared" si="71"/>
        <v>0</v>
      </c>
      <c r="V193" s="103"/>
      <c r="W193" s="103"/>
      <c r="X193" s="103">
        <f t="shared" si="72"/>
        <v>0</v>
      </c>
      <c r="Y193" s="103"/>
      <c r="Z193" s="103"/>
      <c r="AA193" s="103">
        <f t="shared" si="73"/>
        <v>0</v>
      </c>
      <c r="AB193" s="103"/>
      <c r="AC193" s="103"/>
      <c r="AD193" s="103">
        <f t="shared" si="74"/>
        <v>0</v>
      </c>
      <c r="AE193" s="103"/>
      <c r="AF193" s="103"/>
      <c r="AG193" s="103">
        <f t="shared" si="75"/>
        <v>0</v>
      </c>
      <c r="AH193" s="103">
        <v>4097438.08</v>
      </c>
      <c r="AI193" s="103"/>
      <c r="AJ193" s="109">
        <f t="shared" si="76"/>
        <v>4097438.08</v>
      </c>
    </row>
    <row r="194" spans="1:36" ht="15.95" hidden="1" customHeight="1" thickTop="1" thickBot="1" x14ac:dyDescent="0.25">
      <c r="A194" s="52" t="s">
        <v>78</v>
      </c>
      <c r="B194" s="104">
        <f t="shared" si="64"/>
        <v>81635225.180000007</v>
      </c>
      <c r="C194" s="104">
        <f t="shared" si="65"/>
        <v>25676.14</v>
      </c>
      <c r="D194" s="78"/>
      <c r="E194" s="103"/>
      <c r="F194" s="103">
        <f t="shared" si="66"/>
        <v>0</v>
      </c>
      <c r="G194" s="103">
        <v>596789</v>
      </c>
      <c r="H194" s="103"/>
      <c r="I194" s="103">
        <f t="shared" si="67"/>
        <v>596789</v>
      </c>
      <c r="J194" s="103"/>
      <c r="K194" s="103"/>
      <c r="L194" s="103">
        <f t="shared" si="68"/>
        <v>0</v>
      </c>
      <c r="M194" s="103"/>
      <c r="N194" s="103"/>
      <c r="O194" s="103">
        <f t="shared" si="69"/>
        <v>0</v>
      </c>
      <c r="P194" s="103">
        <v>251464.45</v>
      </c>
      <c r="Q194" s="103"/>
      <c r="R194" s="103">
        <f t="shared" si="70"/>
        <v>251464.45</v>
      </c>
      <c r="S194" s="103">
        <v>103553.45</v>
      </c>
      <c r="T194" s="103"/>
      <c r="U194" s="103">
        <f t="shared" si="71"/>
        <v>103553.45</v>
      </c>
      <c r="V194" s="103">
        <v>769011.5</v>
      </c>
      <c r="W194" s="103"/>
      <c r="X194" s="103">
        <f t="shared" si="72"/>
        <v>769011.5</v>
      </c>
      <c r="Y194" s="103">
        <v>78945774.030000001</v>
      </c>
      <c r="Z194" s="103">
        <v>25676.14</v>
      </c>
      <c r="AA194" s="103">
        <f t="shared" si="73"/>
        <v>78971450.170000002</v>
      </c>
      <c r="AB194" s="103"/>
      <c r="AC194" s="103"/>
      <c r="AD194" s="103">
        <f t="shared" si="74"/>
        <v>0</v>
      </c>
      <c r="AE194" s="103">
        <v>922904.18</v>
      </c>
      <c r="AF194" s="103"/>
      <c r="AG194" s="103">
        <f t="shared" si="75"/>
        <v>922904.18</v>
      </c>
      <c r="AH194" s="103">
        <v>45728.57</v>
      </c>
      <c r="AI194" s="103"/>
      <c r="AJ194" s="109">
        <f t="shared" si="76"/>
        <v>45728.57</v>
      </c>
    </row>
    <row r="195" spans="1:36" ht="15.95" hidden="1" customHeight="1" thickTop="1" thickBot="1" x14ac:dyDescent="0.25">
      <c r="A195" s="52" t="s">
        <v>96</v>
      </c>
      <c r="B195" s="104">
        <f t="shared" si="64"/>
        <v>7101544.3399999999</v>
      </c>
      <c r="C195" s="104">
        <f t="shared" si="65"/>
        <v>188595906.47</v>
      </c>
      <c r="D195" s="103">
        <v>4992142.4800000004</v>
      </c>
      <c r="E195" s="103"/>
      <c r="F195" s="103">
        <f t="shared" si="66"/>
        <v>4992142.4800000004</v>
      </c>
      <c r="G195" s="103">
        <v>2109401.86</v>
      </c>
      <c r="H195" s="103">
        <v>160995.9</v>
      </c>
      <c r="I195" s="103">
        <f t="shared" si="67"/>
        <v>2270397.7599999998</v>
      </c>
      <c r="J195" s="103"/>
      <c r="K195" s="103">
        <v>188434910.56999999</v>
      </c>
      <c r="L195" s="103">
        <f t="shared" si="68"/>
        <v>188434910.56999999</v>
      </c>
      <c r="M195" s="103"/>
      <c r="N195" s="103"/>
      <c r="O195" s="103">
        <f t="shared" si="69"/>
        <v>0</v>
      </c>
      <c r="P195" s="103"/>
      <c r="Q195" s="103"/>
      <c r="R195" s="103">
        <f t="shared" si="70"/>
        <v>0</v>
      </c>
      <c r="S195" s="103"/>
      <c r="T195" s="103"/>
      <c r="U195" s="103">
        <f t="shared" si="71"/>
        <v>0</v>
      </c>
      <c r="V195" s="103"/>
      <c r="W195" s="103"/>
      <c r="X195" s="103">
        <f t="shared" si="72"/>
        <v>0</v>
      </c>
      <c r="Y195" s="103"/>
      <c r="Z195" s="103"/>
      <c r="AA195" s="103">
        <f t="shared" si="73"/>
        <v>0</v>
      </c>
      <c r="AB195" s="103"/>
      <c r="AC195" s="103"/>
      <c r="AD195" s="103">
        <f t="shared" si="74"/>
        <v>0</v>
      </c>
      <c r="AE195" s="103"/>
      <c r="AF195" s="103"/>
      <c r="AG195" s="103">
        <f t="shared" si="75"/>
        <v>0</v>
      </c>
      <c r="AH195" s="103"/>
      <c r="AI195" s="103"/>
      <c r="AJ195" s="109">
        <f t="shared" si="76"/>
        <v>0</v>
      </c>
    </row>
    <row r="196" spans="1:36" ht="15.95" hidden="1" customHeight="1" thickTop="1" thickBot="1" x14ac:dyDescent="0.25">
      <c r="A196" s="52" t="s">
        <v>99</v>
      </c>
      <c r="B196" s="104">
        <f t="shared" si="64"/>
        <v>8821490.459999999</v>
      </c>
      <c r="C196" s="104">
        <f t="shared" si="65"/>
        <v>0</v>
      </c>
      <c r="D196" s="103">
        <v>119505.84</v>
      </c>
      <c r="E196" s="103"/>
      <c r="F196" s="103">
        <f t="shared" si="66"/>
        <v>119505.84</v>
      </c>
      <c r="G196" s="103">
        <v>26656.6</v>
      </c>
      <c r="H196" s="103"/>
      <c r="I196" s="103">
        <f t="shared" si="67"/>
        <v>26656.6</v>
      </c>
      <c r="J196" s="103"/>
      <c r="K196" s="103"/>
      <c r="L196" s="103">
        <f t="shared" si="68"/>
        <v>0</v>
      </c>
      <c r="M196" s="103">
        <v>77493.11</v>
      </c>
      <c r="N196" s="103"/>
      <c r="O196" s="103">
        <f t="shared" si="69"/>
        <v>77493.11</v>
      </c>
      <c r="P196" s="103">
        <v>2475301.17</v>
      </c>
      <c r="Q196" s="103"/>
      <c r="R196" s="103">
        <f t="shared" si="70"/>
        <v>2475301.17</v>
      </c>
      <c r="S196" s="103"/>
      <c r="T196" s="103"/>
      <c r="U196" s="103">
        <f t="shared" si="71"/>
        <v>0</v>
      </c>
      <c r="V196" s="103">
        <v>83138.240000000005</v>
      </c>
      <c r="W196" s="103"/>
      <c r="X196" s="103">
        <f t="shared" si="72"/>
        <v>83138.240000000005</v>
      </c>
      <c r="Y196" s="103">
        <v>4874951.5</v>
      </c>
      <c r="Z196" s="103"/>
      <c r="AA196" s="103">
        <f t="shared" si="73"/>
        <v>4874951.5</v>
      </c>
      <c r="AB196" s="103"/>
      <c r="AC196" s="103"/>
      <c r="AD196" s="103">
        <f t="shared" si="74"/>
        <v>0</v>
      </c>
      <c r="AE196" s="103">
        <v>96299.01</v>
      </c>
      <c r="AF196" s="103"/>
      <c r="AG196" s="103">
        <f t="shared" si="75"/>
        <v>96299.01</v>
      </c>
      <c r="AH196" s="103">
        <v>1068144.99</v>
      </c>
      <c r="AI196" s="103"/>
      <c r="AJ196" s="109">
        <f t="shared" si="76"/>
        <v>1068144.99</v>
      </c>
    </row>
    <row r="197" spans="1:36" ht="15.95" hidden="1" customHeight="1" thickTop="1" thickBot="1" x14ac:dyDescent="0.25">
      <c r="A197" s="52" t="s">
        <v>83</v>
      </c>
      <c r="B197" s="104">
        <f t="shared" si="64"/>
        <v>28086076.629999999</v>
      </c>
      <c r="C197" s="104">
        <f t="shared" si="65"/>
        <v>0</v>
      </c>
      <c r="D197" s="103"/>
      <c r="E197" s="103"/>
      <c r="F197" s="103">
        <f t="shared" si="66"/>
        <v>0</v>
      </c>
      <c r="G197" s="103"/>
      <c r="H197" s="103"/>
      <c r="I197" s="103">
        <f t="shared" si="67"/>
        <v>0</v>
      </c>
      <c r="J197" s="103"/>
      <c r="K197" s="103"/>
      <c r="L197" s="103">
        <f t="shared" si="68"/>
        <v>0</v>
      </c>
      <c r="M197" s="103"/>
      <c r="N197" s="103"/>
      <c r="O197" s="103">
        <f t="shared" si="69"/>
        <v>0</v>
      </c>
      <c r="P197" s="103">
        <v>3829.72</v>
      </c>
      <c r="Q197" s="103"/>
      <c r="R197" s="103">
        <f t="shared" si="70"/>
        <v>3829.72</v>
      </c>
      <c r="S197" s="103"/>
      <c r="T197" s="103"/>
      <c r="U197" s="103">
        <f t="shared" si="71"/>
        <v>0</v>
      </c>
      <c r="V197" s="103"/>
      <c r="W197" s="103"/>
      <c r="X197" s="103">
        <f t="shared" si="72"/>
        <v>0</v>
      </c>
      <c r="Y197" s="103">
        <v>27739410.699999999</v>
      </c>
      <c r="Z197" s="103"/>
      <c r="AA197" s="103">
        <f t="shared" si="73"/>
        <v>27739410.699999999</v>
      </c>
      <c r="AB197" s="103"/>
      <c r="AC197" s="103"/>
      <c r="AD197" s="103">
        <f t="shared" si="74"/>
        <v>0</v>
      </c>
      <c r="AE197" s="103">
        <v>337586.21</v>
      </c>
      <c r="AF197" s="103"/>
      <c r="AG197" s="103">
        <f t="shared" si="75"/>
        <v>337586.21</v>
      </c>
      <c r="AH197" s="103">
        <v>5250</v>
      </c>
      <c r="AI197" s="103"/>
      <c r="AJ197" s="109">
        <f t="shared" si="76"/>
        <v>5250</v>
      </c>
    </row>
    <row r="198" spans="1:36" ht="15.95" hidden="1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>
        <f t="shared" si="66"/>
        <v>0</v>
      </c>
      <c r="G198" s="103"/>
      <c r="H198" s="103"/>
      <c r="I198" s="103">
        <f t="shared" si="67"/>
        <v>0</v>
      </c>
      <c r="J198" s="103"/>
      <c r="K198" s="103"/>
      <c r="L198" s="103">
        <f t="shared" si="68"/>
        <v>0</v>
      </c>
      <c r="M198" s="103"/>
      <c r="N198" s="103"/>
      <c r="O198" s="103">
        <f t="shared" si="69"/>
        <v>0</v>
      </c>
      <c r="P198" s="103"/>
      <c r="Q198" s="103"/>
      <c r="R198" s="103">
        <f t="shared" si="70"/>
        <v>0</v>
      </c>
      <c r="S198" s="103"/>
      <c r="T198" s="103"/>
      <c r="U198" s="103">
        <f t="shared" si="71"/>
        <v>0</v>
      </c>
      <c r="V198" s="103"/>
      <c r="W198" s="103"/>
      <c r="X198" s="103">
        <f t="shared" si="72"/>
        <v>0</v>
      </c>
      <c r="Y198" s="103"/>
      <c r="Z198" s="103"/>
      <c r="AA198" s="103">
        <f t="shared" si="73"/>
        <v>0</v>
      </c>
      <c r="AB198" s="103"/>
      <c r="AC198" s="103"/>
      <c r="AD198" s="103">
        <f t="shared" si="74"/>
        <v>0</v>
      </c>
      <c r="AE198" s="103"/>
      <c r="AF198" s="103"/>
      <c r="AG198" s="103">
        <f t="shared" si="75"/>
        <v>0</v>
      </c>
      <c r="AH198" s="103"/>
      <c r="AI198" s="103"/>
      <c r="AJ198" s="109">
        <f t="shared" si="76"/>
        <v>0</v>
      </c>
    </row>
    <row r="199" spans="1:36" ht="15.95" hidden="1" customHeight="1" thickTop="1" thickBot="1" x14ac:dyDescent="0.25">
      <c r="A199" s="52" t="s">
        <v>81</v>
      </c>
      <c r="B199" s="104">
        <f t="shared" si="64"/>
        <v>34856018.139999993</v>
      </c>
      <c r="C199" s="104">
        <f t="shared" si="65"/>
        <v>509587.85</v>
      </c>
      <c r="D199" s="103"/>
      <c r="E199" s="103"/>
      <c r="F199" s="103">
        <f t="shared" si="66"/>
        <v>0</v>
      </c>
      <c r="G199" s="103">
        <v>12016485.609999999</v>
      </c>
      <c r="H199" s="103">
        <v>304207.92</v>
      </c>
      <c r="I199" s="103">
        <f t="shared" si="67"/>
        <v>12320693.529999999</v>
      </c>
      <c r="J199" s="103"/>
      <c r="K199" s="103"/>
      <c r="L199" s="103">
        <f t="shared" si="68"/>
        <v>0</v>
      </c>
      <c r="M199" s="103"/>
      <c r="N199" s="103"/>
      <c r="O199" s="103">
        <f t="shared" si="69"/>
        <v>0</v>
      </c>
      <c r="P199" s="103">
        <v>5033129.72</v>
      </c>
      <c r="Q199" s="103">
        <v>8779.7999999999993</v>
      </c>
      <c r="R199" s="103">
        <f t="shared" si="70"/>
        <v>5041909.5199999996</v>
      </c>
      <c r="S199" s="103"/>
      <c r="T199" s="103"/>
      <c r="U199" s="103">
        <f t="shared" si="71"/>
        <v>0</v>
      </c>
      <c r="V199" s="103">
        <v>26190.83</v>
      </c>
      <c r="W199" s="103"/>
      <c r="X199" s="103">
        <f t="shared" si="72"/>
        <v>26190.83</v>
      </c>
      <c r="Y199" s="103">
        <v>15534071.220000001</v>
      </c>
      <c r="Z199" s="103">
        <v>99577.23</v>
      </c>
      <c r="AA199" s="103">
        <f t="shared" si="73"/>
        <v>15633648.450000001</v>
      </c>
      <c r="AB199" s="103"/>
      <c r="AC199" s="103"/>
      <c r="AD199" s="103">
        <f t="shared" si="74"/>
        <v>0</v>
      </c>
      <c r="AE199" s="103">
        <v>1263598.3700000001</v>
      </c>
      <c r="AF199" s="103"/>
      <c r="AG199" s="103">
        <f t="shared" si="75"/>
        <v>1263598.3700000001</v>
      </c>
      <c r="AH199" s="103">
        <v>982542.39</v>
      </c>
      <c r="AI199" s="103">
        <v>97022.9</v>
      </c>
      <c r="AJ199" s="109">
        <f t="shared" si="76"/>
        <v>1079565.29</v>
      </c>
    </row>
    <row r="200" spans="1:36" ht="15.95" hidden="1" customHeight="1" thickTop="1" thickBot="1" x14ac:dyDescent="0.25">
      <c r="A200" s="52" t="s">
        <v>80</v>
      </c>
      <c r="B200" s="104">
        <f t="shared" si="64"/>
        <v>27207559.18</v>
      </c>
      <c r="C200" s="104">
        <f t="shared" si="65"/>
        <v>476590.28</v>
      </c>
      <c r="D200" s="103"/>
      <c r="E200" s="103"/>
      <c r="F200" s="103">
        <f t="shared" si="66"/>
        <v>0</v>
      </c>
      <c r="G200" s="103">
        <v>1855042.41</v>
      </c>
      <c r="H200" s="103">
        <v>424506.28</v>
      </c>
      <c r="I200" s="103">
        <f t="shared" si="67"/>
        <v>2279548.69</v>
      </c>
      <c r="J200" s="103"/>
      <c r="K200" s="103"/>
      <c r="L200" s="103">
        <f t="shared" si="68"/>
        <v>0</v>
      </c>
      <c r="M200" s="103"/>
      <c r="N200" s="103"/>
      <c r="O200" s="103">
        <f t="shared" si="69"/>
        <v>0</v>
      </c>
      <c r="P200" s="103">
        <v>3484018.87</v>
      </c>
      <c r="Q200" s="103"/>
      <c r="R200" s="103">
        <f t="shared" si="70"/>
        <v>3484018.87</v>
      </c>
      <c r="S200" s="103">
        <v>153206.07</v>
      </c>
      <c r="T200" s="103"/>
      <c r="U200" s="103">
        <f t="shared" si="71"/>
        <v>153206.07</v>
      </c>
      <c r="V200" s="103"/>
      <c r="W200" s="103"/>
      <c r="X200" s="103">
        <f t="shared" si="72"/>
        <v>0</v>
      </c>
      <c r="Y200" s="103">
        <v>17335957.489999998</v>
      </c>
      <c r="Z200" s="103"/>
      <c r="AA200" s="103">
        <f t="shared" si="73"/>
        <v>17335957.489999998</v>
      </c>
      <c r="AB200" s="103"/>
      <c r="AC200" s="103"/>
      <c r="AD200" s="103">
        <f t="shared" si="74"/>
        <v>0</v>
      </c>
      <c r="AE200" s="103">
        <v>1504473.25</v>
      </c>
      <c r="AF200" s="103"/>
      <c r="AG200" s="103">
        <f t="shared" si="75"/>
        <v>1504473.25</v>
      </c>
      <c r="AH200" s="103">
        <v>2874861.09</v>
      </c>
      <c r="AI200" s="103">
        <v>52084</v>
      </c>
      <c r="AJ200" s="109">
        <f t="shared" si="76"/>
        <v>2926945.09</v>
      </c>
    </row>
    <row r="201" spans="1:36" ht="15.95" hidden="1" customHeight="1" thickTop="1" thickBot="1" x14ac:dyDescent="0.25">
      <c r="A201" s="52" t="s">
        <v>108</v>
      </c>
      <c r="B201" s="104">
        <f t="shared" si="64"/>
        <v>44015026.850000009</v>
      </c>
      <c r="C201" s="104">
        <f t="shared" si="65"/>
        <v>0</v>
      </c>
      <c r="D201" s="103"/>
      <c r="E201" s="103"/>
      <c r="F201" s="103">
        <f t="shared" si="66"/>
        <v>0</v>
      </c>
      <c r="G201" s="103">
        <v>18318.96</v>
      </c>
      <c r="H201" s="103"/>
      <c r="I201" s="103">
        <f t="shared" si="67"/>
        <v>18318.96</v>
      </c>
      <c r="J201" s="103"/>
      <c r="K201" s="103"/>
      <c r="L201" s="103">
        <f t="shared" si="68"/>
        <v>0</v>
      </c>
      <c r="M201" s="103"/>
      <c r="N201" s="103"/>
      <c r="O201" s="103">
        <f t="shared" si="69"/>
        <v>0</v>
      </c>
      <c r="P201" s="103">
        <v>157176.22</v>
      </c>
      <c r="Q201" s="103"/>
      <c r="R201" s="103">
        <f t="shared" si="70"/>
        <v>157176.22</v>
      </c>
      <c r="S201" s="103">
        <v>143615.51999999999</v>
      </c>
      <c r="T201" s="103"/>
      <c r="U201" s="103">
        <f t="shared" si="71"/>
        <v>143615.51999999999</v>
      </c>
      <c r="V201" s="103">
        <v>277751.21999999997</v>
      </c>
      <c r="W201" s="103"/>
      <c r="X201" s="103">
        <f t="shared" si="72"/>
        <v>277751.21999999997</v>
      </c>
      <c r="Y201" s="103">
        <v>39143078.200000003</v>
      </c>
      <c r="Z201" s="103"/>
      <c r="AA201" s="103">
        <f t="shared" si="73"/>
        <v>39143078.200000003</v>
      </c>
      <c r="AB201" s="103"/>
      <c r="AC201" s="103"/>
      <c r="AD201" s="103">
        <f t="shared" si="74"/>
        <v>0</v>
      </c>
      <c r="AE201" s="103">
        <v>4118338.74</v>
      </c>
      <c r="AF201" s="103"/>
      <c r="AG201" s="103">
        <f t="shared" si="75"/>
        <v>4118338.74</v>
      </c>
      <c r="AH201" s="103">
        <v>156747.99</v>
      </c>
      <c r="AI201" s="103"/>
      <c r="AJ201" s="109">
        <f t="shared" si="76"/>
        <v>156747.99</v>
      </c>
    </row>
    <row r="202" spans="1:36" ht="15.95" hidden="1" customHeight="1" thickTop="1" thickBot="1" x14ac:dyDescent="0.25">
      <c r="A202" s="52" t="s">
        <v>79</v>
      </c>
      <c r="B202" s="104">
        <f t="shared" si="64"/>
        <v>38868223.460000001</v>
      </c>
      <c r="C202" s="104">
        <f t="shared" si="65"/>
        <v>79605678.820000023</v>
      </c>
      <c r="D202" s="103">
        <v>25579.1</v>
      </c>
      <c r="E202" s="103"/>
      <c r="F202" s="103">
        <f t="shared" si="66"/>
        <v>25579.1</v>
      </c>
      <c r="G202" s="103">
        <v>522273.74</v>
      </c>
      <c r="H202" s="103">
        <v>74283107.040000007</v>
      </c>
      <c r="I202" s="103">
        <f t="shared" si="67"/>
        <v>74805380.780000001</v>
      </c>
      <c r="J202" s="103"/>
      <c r="K202" s="103">
        <v>9121.06</v>
      </c>
      <c r="L202" s="103">
        <f t="shared" si="68"/>
        <v>9121.06</v>
      </c>
      <c r="M202" s="103">
        <v>19472.900000000001</v>
      </c>
      <c r="N202" s="103">
        <v>154436.79999999999</v>
      </c>
      <c r="O202" s="103">
        <f t="shared" si="69"/>
        <v>173909.69999999998</v>
      </c>
      <c r="P202" s="103">
        <v>4876984.0599999996</v>
      </c>
      <c r="Q202" s="103">
        <v>4032954.54</v>
      </c>
      <c r="R202" s="103">
        <f t="shared" si="70"/>
        <v>8909938.5999999996</v>
      </c>
      <c r="S202" s="103">
        <v>3284426.48</v>
      </c>
      <c r="T202" s="103"/>
      <c r="U202" s="103">
        <f t="shared" si="71"/>
        <v>3284426.48</v>
      </c>
      <c r="V202" s="103">
        <v>247209.03</v>
      </c>
      <c r="W202" s="103"/>
      <c r="X202" s="103">
        <f t="shared" si="72"/>
        <v>247209.03</v>
      </c>
      <c r="Y202" s="103">
        <v>23591408.050000001</v>
      </c>
      <c r="Z202" s="103">
        <v>382134.7</v>
      </c>
      <c r="AA202" s="103">
        <f t="shared" si="73"/>
        <v>23973542.75</v>
      </c>
      <c r="AB202" s="103"/>
      <c r="AC202" s="103"/>
      <c r="AD202" s="103">
        <f t="shared" si="74"/>
        <v>0</v>
      </c>
      <c r="AE202" s="103">
        <v>2698517</v>
      </c>
      <c r="AF202" s="103">
        <v>464982.14</v>
      </c>
      <c r="AG202" s="103">
        <f t="shared" si="75"/>
        <v>3163499.14</v>
      </c>
      <c r="AH202" s="103">
        <v>3602353.1</v>
      </c>
      <c r="AI202" s="103">
        <v>278942.53999999998</v>
      </c>
      <c r="AJ202" s="109">
        <f t="shared" si="76"/>
        <v>3881295.64</v>
      </c>
    </row>
    <row r="203" spans="1:36" ht="15.95" hidden="1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>
        <f t="shared" si="66"/>
        <v>0</v>
      </c>
      <c r="G203" s="103"/>
      <c r="H203" s="103"/>
      <c r="I203" s="103">
        <f t="shared" si="67"/>
        <v>0</v>
      </c>
      <c r="J203" s="103"/>
      <c r="K203" s="103"/>
      <c r="L203" s="103">
        <f t="shared" si="68"/>
        <v>0</v>
      </c>
      <c r="M203" s="103"/>
      <c r="N203" s="103"/>
      <c r="O203" s="103">
        <f t="shared" si="69"/>
        <v>0</v>
      </c>
      <c r="P203" s="103"/>
      <c r="Q203" s="103"/>
      <c r="R203" s="103">
        <f t="shared" si="70"/>
        <v>0</v>
      </c>
      <c r="S203" s="103"/>
      <c r="T203" s="103"/>
      <c r="U203" s="103">
        <f t="shared" si="71"/>
        <v>0</v>
      </c>
      <c r="V203" s="103"/>
      <c r="W203" s="103"/>
      <c r="X203" s="103">
        <f t="shared" si="72"/>
        <v>0</v>
      </c>
      <c r="Y203" s="103"/>
      <c r="Z203" s="103"/>
      <c r="AA203" s="103">
        <f t="shared" si="73"/>
        <v>0</v>
      </c>
      <c r="AB203" s="103"/>
      <c r="AC203" s="103"/>
      <c r="AD203" s="103">
        <f t="shared" si="74"/>
        <v>0</v>
      </c>
      <c r="AE203" s="103"/>
      <c r="AF203" s="103"/>
      <c r="AG203" s="103">
        <f t="shared" si="75"/>
        <v>0</v>
      </c>
      <c r="AH203" s="103"/>
      <c r="AI203" s="103"/>
      <c r="AJ203" s="109">
        <f t="shared" si="76"/>
        <v>0</v>
      </c>
    </row>
    <row r="204" spans="1:36" ht="15.95" hidden="1" customHeight="1" thickTop="1" thickBot="1" x14ac:dyDescent="0.25">
      <c r="A204" s="52" t="s">
        <v>101</v>
      </c>
      <c r="B204" s="104">
        <f t="shared" si="64"/>
        <v>181551.91</v>
      </c>
      <c r="C204" s="104">
        <f t="shared" si="65"/>
        <v>13851445.960000001</v>
      </c>
      <c r="D204" s="103"/>
      <c r="E204" s="103"/>
      <c r="F204" s="103">
        <f t="shared" si="66"/>
        <v>0</v>
      </c>
      <c r="G204" s="103">
        <v>181551.91</v>
      </c>
      <c r="H204" s="103"/>
      <c r="I204" s="103">
        <f t="shared" si="67"/>
        <v>181551.91</v>
      </c>
      <c r="J204" s="103"/>
      <c r="K204" s="103">
        <v>13851445.960000001</v>
      </c>
      <c r="L204" s="103">
        <f t="shared" si="68"/>
        <v>13851445.960000001</v>
      </c>
      <c r="M204" s="103"/>
      <c r="N204" s="103"/>
      <c r="O204" s="103">
        <f t="shared" si="69"/>
        <v>0</v>
      </c>
      <c r="P204" s="103"/>
      <c r="Q204" s="103"/>
      <c r="R204" s="103">
        <f t="shared" si="70"/>
        <v>0</v>
      </c>
      <c r="S204" s="103"/>
      <c r="T204" s="103"/>
      <c r="U204" s="103">
        <f t="shared" si="71"/>
        <v>0</v>
      </c>
      <c r="V204" s="103"/>
      <c r="W204" s="103"/>
      <c r="X204" s="103">
        <f t="shared" si="72"/>
        <v>0</v>
      </c>
      <c r="Y204" s="103"/>
      <c r="Z204" s="103"/>
      <c r="AA204" s="103">
        <f t="shared" si="73"/>
        <v>0</v>
      </c>
      <c r="AB204" s="103"/>
      <c r="AC204" s="103"/>
      <c r="AD204" s="103">
        <f t="shared" si="74"/>
        <v>0</v>
      </c>
      <c r="AE204" s="103"/>
      <c r="AF204" s="103"/>
      <c r="AG204" s="103">
        <f t="shared" si="75"/>
        <v>0</v>
      </c>
      <c r="AH204" s="103"/>
      <c r="AI204" s="103"/>
      <c r="AJ204" s="109">
        <f t="shared" si="76"/>
        <v>0</v>
      </c>
    </row>
    <row r="205" spans="1:36" ht="15.95" hidden="1" customHeight="1" thickTop="1" thickBot="1" x14ac:dyDescent="0.25">
      <c r="A205" s="52" t="s">
        <v>93</v>
      </c>
      <c r="B205" s="104">
        <f t="shared" si="64"/>
        <v>5504658.1099999994</v>
      </c>
      <c r="C205" s="104">
        <f t="shared" si="65"/>
        <v>0</v>
      </c>
      <c r="D205" s="103">
        <v>295008.59999999998</v>
      </c>
      <c r="E205" s="103"/>
      <c r="F205" s="103">
        <f t="shared" si="66"/>
        <v>295008.59999999998</v>
      </c>
      <c r="G205" s="103">
        <v>663758.92000000004</v>
      </c>
      <c r="H205" s="103"/>
      <c r="I205" s="103">
        <f t="shared" si="67"/>
        <v>663758.92000000004</v>
      </c>
      <c r="J205" s="103"/>
      <c r="K205" s="103"/>
      <c r="L205" s="103">
        <f t="shared" si="68"/>
        <v>0</v>
      </c>
      <c r="M205" s="103"/>
      <c r="N205" s="103"/>
      <c r="O205" s="103">
        <f t="shared" si="69"/>
        <v>0</v>
      </c>
      <c r="P205" s="103"/>
      <c r="Q205" s="103"/>
      <c r="R205" s="103">
        <f t="shared" si="70"/>
        <v>0</v>
      </c>
      <c r="S205" s="103"/>
      <c r="T205" s="103"/>
      <c r="U205" s="103">
        <f t="shared" si="71"/>
        <v>0</v>
      </c>
      <c r="V205" s="103"/>
      <c r="W205" s="103"/>
      <c r="X205" s="103">
        <f t="shared" si="72"/>
        <v>0</v>
      </c>
      <c r="Y205" s="103">
        <v>4183787.59</v>
      </c>
      <c r="Z205" s="103"/>
      <c r="AA205" s="103">
        <f t="shared" si="73"/>
        <v>4183787.59</v>
      </c>
      <c r="AB205" s="103"/>
      <c r="AC205" s="103"/>
      <c r="AD205" s="103">
        <f t="shared" si="74"/>
        <v>0</v>
      </c>
      <c r="AE205" s="103">
        <v>278017.24</v>
      </c>
      <c r="AF205" s="103"/>
      <c r="AG205" s="103">
        <f t="shared" si="75"/>
        <v>278017.24</v>
      </c>
      <c r="AH205" s="103">
        <v>84085.759999999995</v>
      </c>
      <c r="AI205" s="103"/>
      <c r="AJ205" s="109">
        <f t="shared" si="76"/>
        <v>84085.759999999995</v>
      </c>
    </row>
    <row r="206" spans="1:36" ht="15.95" hidden="1" customHeight="1" thickTop="1" thickBot="1" x14ac:dyDescent="0.25">
      <c r="A206" s="52" t="s">
        <v>102</v>
      </c>
      <c r="B206" s="104">
        <f t="shared" si="64"/>
        <v>37447593.890000001</v>
      </c>
      <c r="C206" s="104">
        <f t="shared" si="65"/>
        <v>1462500</v>
      </c>
      <c r="D206" s="103">
        <v>2703108.14</v>
      </c>
      <c r="E206" s="103"/>
      <c r="F206" s="103">
        <f t="shared" si="66"/>
        <v>2703108.14</v>
      </c>
      <c r="G206" s="103">
        <v>57060.73</v>
      </c>
      <c r="H206" s="103"/>
      <c r="I206" s="103">
        <f t="shared" si="67"/>
        <v>57060.73</v>
      </c>
      <c r="J206" s="103"/>
      <c r="K206" s="103"/>
      <c r="L206" s="103">
        <f t="shared" si="68"/>
        <v>0</v>
      </c>
      <c r="M206" s="103">
        <v>18827.689999999999</v>
      </c>
      <c r="N206" s="103"/>
      <c r="O206" s="103">
        <f t="shared" si="69"/>
        <v>18827.689999999999</v>
      </c>
      <c r="P206" s="103">
        <v>728043.08</v>
      </c>
      <c r="Q206" s="103"/>
      <c r="R206" s="103">
        <f t="shared" si="70"/>
        <v>728043.08</v>
      </c>
      <c r="S206" s="103">
        <v>5172.41</v>
      </c>
      <c r="T206" s="103"/>
      <c r="U206" s="103">
        <f t="shared" si="71"/>
        <v>5172.41</v>
      </c>
      <c r="V206" s="103">
        <v>17224.79</v>
      </c>
      <c r="W206" s="103"/>
      <c r="X206" s="103">
        <f t="shared" si="72"/>
        <v>17224.79</v>
      </c>
      <c r="Y206" s="103">
        <v>24661117.300000001</v>
      </c>
      <c r="Z206" s="103"/>
      <c r="AA206" s="103">
        <f t="shared" si="73"/>
        <v>24661117.300000001</v>
      </c>
      <c r="AB206" s="103"/>
      <c r="AC206" s="103"/>
      <c r="AD206" s="103">
        <f t="shared" si="74"/>
        <v>0</v>
      </c>
      <c r="AE206" s="103">
        <v>8695920.2400000002</v>
      </c>
      <c r="AF206" s="103">
        <v>1462500</v>
      </c>
      <c r="AG206" s="103">
        <f t="shared" si="75"/>
        <v>10158420.24</v>
      </c>
      <c r="AH206" s="103">
        <v>561119.51</v>
      </c>
      <c r="AI206" s="103"/>
      <c r="AJ206" s="109">
        <f t="shared" si="76"/>
        <v>561119.51</v>
      </c>
    </row>
    <row r="207" spans="1:36" ht="15.95" hidden="1" customHeight="1" thickTop="1" thickBot="1" x14ac:dyDescent="0.25">
      <c r="A207" s="51" t="s">
        <v>116</v>
      </c>
      <c r="B207" s="104">
        <f t="shared" si="64"/>
        <v>57210431.519999996</v>
      </c>
      <c r="C207" s="104">
        <f t="shared" si="65"/>
        <v>913747.41</v>
      </c>
      <c r="D207" s="103">
        <v>83217.66</v>
      </c>
      <c r="E207" s="103"/>
      <c r="F207" s="103">
        <f t="shared" si="66"/>
        <v>83217.66</v>
      </c>
      <c r="G207" s="103">
        <v>178584.05</v>
      </c>
      <c r="H207" s="103"/>
      <c r="I207" s="103">
        <f t="shared" si="67"/>
        <v>178584.05</v>
      </c>
      <c r="J207" s="103"/>
      <c r="K207" s="103">
        <v>913747.41</v>
      </c>
      <c r="L207" s="103">
        <f t="shared" si="68"/>
        <v>913747.41</v>
      </c>
      <c r="M207" s="103">
        <v>40597.99</v>
      </c>
      <c r="N207" s="103"/>
      <c r="O207" s="103">
        <f t="shared" si="69"/>
        <v>40597.99</v>
      </c>
      <c r="P207" s="103">
        <v>682627.58</v>
      </c>
      <c r="Q207" s="103"/>
      <c r="R207" s="103">
        <f t="shared" si="70"/>
        <v>682627.58</v>
      </c>
      <c r="S207" s="103">
        <v>128400.16</v>
      </c>
      <c r="T207" s="103"/>
      <c r="U207" s="103">
        <f t="shared" si="71"/>
        <v>128400.16</v>
      </c>
      <c r="V207" s="103">
        <v>43429</v>
      </c>
      <c r="W207" s="103"/>
      <c r="X207" s="103">
        <f t="shared" si="72"/>
        <v>43429</v>
      </c>
      <c r="Y207" s="103">
        <v>55664879.439999998</v>
      </c>
      <c r="Z207" s="103"/>
      <c r="AA207" s="103">
        <f t="shared" si="73"/>
        <v>55664879.439999998</v>
      </c>
      <c r="AB207" s="103"/>
      <c r="AC207" s="103"/>
      <c r="AD207" s="103">
        <f t="shared" si="74"/>
        <v>0</v>
      </c>
      <c r="AE207" s="103"/>
      <c r="AF207" s="103"/>
      <c r="AG207" s="103">
        <f t="shared" si="75"/>
        <v>0</v>
      </c>
      <c r="AH207" s="103">
        <v>388695.64</v>
      </c>
      <c r="AI207" s="103"/>
      <c r="AJ207" s="109">
        <f t="shared" si="76"/>
        <v>388695.64</v>
      </c>
    </row>
    <row r="208" spans="1:36" ht="15.95" hidden="1" customHeight="1" thickTop="1" thickBot="1" x14ac:dyDescent="0.25">
      <c r="A208" s="52" t="s">
        <v>107</v>
      </c>
      <c r="B208" s="104">
        <f t="shared" si="64"/>
        <v>0</v>
      </c>
      <c r="C208" s="104">
        <f t="shared" si="65"/>
        <v>0</v>
      </c>
      <c r="D208" s="103"/>
      <c r="E208" s="103"/>
      <c r="F208" s="103">
        <f t="shared" si="66"/>
        <v>0</v>
      </c>
      <c r="G208" s="103"/>
      <c r="H208" s="103"/>
      <c r="I208" s="103">
        <f t="shared" si="67"/>
        <v>0</v>
      </c>
      <c r="J208" s="103"/>
      <c r="K208" s="103"/>
      <c r="L208" s="103">
        <f t="shared" si="68"/>
        <v>0</v>
      </c>
      <c r="M208" s="103"/>
      <c r="N208" s="103"/>
      <c r="O208" s="103">
        <f t="shared" si="69"/>
        <v>0</v>
      </c>
      <c r="P208" s="103"/>
      <c r="Q208" s="103"/>
      <c r="R208" s="103">
        <f t="shared" si="70"/>
        <v>0</v>
      </c>
      <c r="S208" s="103"/>
      <c r="T208" s="103"/>
      <c r="U208" s="103">
        <f t="shared" si="71"/>
        <v>0</v>
      </c>
      <c r="V208" s="103"/>
      <c r="W208" s="103"/>
      <c r="X208" s="103">
        <f t="shared" si="72"/>
        <v>0</v>
      </c>
      <c r="Y208" s="103"/>
      <c r="Z208" s="103"/>
      <c r="AA208" s="103">
        <f t="shared" si="73"/>
        <v>0</v>
      </c>
      <c r="AB208" s="103"/>
      <c r="AC208" s="103"/>
      <c r="AD208" s="103">
        <f t="shared" si="74"/>
        <v>0</v>
      </c>
      <c r="AE208" s="103"/>
      <c r="AF208" s="103"/>
      <c r="AG208" s="103">
        <f t="shared" si="75"/>
        <v>0</v>
      </c>
      <c r="AH208" s="103"/>
      <c r="AI208" s="103"/>
      <c r="AJ208" s="109">
        <f t="shared" si="76"/>
        <v>0</v>
      </c>
    </row>
    <row r="209" spans="1:36" ht="15.95" hidden="1" customHeight="1" thickTop="1" thickBot="1" x14ac:dyDescent="0.25">
      <c r="A209" s="52" t="s">
        <v>82</v>
      </c>
      <c r="B209" s="104">
        <f t="shared" si="64"/>
        <v>6405337.5599999996</v>
      </c>
      <c r="C209" s="104">
        <f t="shared" si="65"/>
        <v>0</v>
      </c>
      <c r="D209" s="103"/>
      <c r="E209" s="103"/>
      <c r="F209" s="103">
        <f t="shared" si="66"/>
        <v>0</v>
      </c>
      <c r="G209" s="103"/>
      <c r="H209" s="103"/>
      <c r="I209" s="103">
        <f t="shared" si="67"/>
        <v>0</v>
      </c>
      <c r="J209" s="103"/>
      <c r="K209" s="103"/>
      <c r="L209" s="103">
        <f t="shared" si="68"/>
        <v>0</v>
      </c>
      <c r="M209" s="103"/>
      <c r="N209" s="103"/>
      <c r="O209" s="103">
        <f t="shared" si="69"/>
        <v>0</v>
      </c>
      <c r="P209" s="103"/>
      <c r="Q209" s="103"/>
      <c r="R209" s="103">
        <f t="shared" si="70"/>
        <v>0</v>
      </c>
      <c r="S209" s="103"/>
      <c r="T209" s="103"/>
      <c r="U209" s="103">
        <f t="shared" si="71"/>
        <v>0</v>
      </c>
      <c r="V209" s="103"/>
      <c r="W209" s="103"/>
      <c r="X209" s="103">
        <f t="shared" si="72"/>
        <v>0</v>
      </c>
      <c r="Y209" s="103">
        <v>6405337.5599999996</v>
      </c>
      <c r="Z209" s="103"/>
      <c r="AA209" s="103">
        <f t="shared" si="73"/>
        <v>6405337.5599999996</v>
      </c>
      <c r="AB209" s="103"/>
      <c r="AC209" s="103"/>
      <c r="AD209" s="103">
        <f t="shared" si="74"/>
        <v>0</v>
      </c>
      <c r="AE209" s="103"/>
      <c r="AF209" s="103"/>
      <c r="AG209" s="103">
        <f t="shared" si="75"/>
        <v>0</v>
      </c>
      <c r="AH209" s="103"/>
      <c r="AI209" s="103"/>
      <c r="AJ209" s="109">
        <f t="shared" si="76"/>
        <v>0</v>
      </c>
    </row>
    <row r="210" spans="1:36" ht="15.95" hidden="1" customHeight="1" thickTop="1" thickBot="1" x14ac:dyDescent="0.25">
      <c r="A210" s="52" t="s">
        <v>105</v>
      </c>
      <c r="B210" s="104">
        <f t="shared" si="64"/>
        <v>0</v>
      </c>
      <c r="C210" s="104">
        <f t="shared" si="65"/>
        <v>0</v>
      </c>
      <c r="D210" s="103"/>
      <c r="E210" s="103"/>
      <c r="F210" s="103">
        <f t="shared" si="66"/>
        <v>0</v>
      </c>
      <c r="G210" s="103"/>
      <c r="H210" s="103"/>
      <c r="I210" s="103">
        <f t="shared" si="67"/>
        <v>0</v>
      </c>
      <c r="J210" s="103"/>
      <c r="K210" s="103"/>
      <c r="L210" s="103">
        <f t="shared" si="68"/>
        <v>0</v>
      </c>
      <c r="M210" s="103"/>
      <c r="N210" s="103"/>
      <c r="O210" s="103">
        <f t="shared" si="69"/>
        <v>0</v>
      </c>
      <c r="P210" s="103"/>
      <c r="Q210" s="103"/>
      <c r="R210" s="103">
        <f t="shared" si="70"/>
        <v>0</v>
      </c>
      <c r="S210" s="103"/>
      <c r="T210" s="103"/>
      <c r="U210" s="103">
        <f t="shared" si="71"/>
        <v>0</v>
      </c>
      <c r="V210" s="103"/>
      <c r="W210" s="103"/>
      <c r="X210" s="103">
        <f t="shared" si="72"/>
        <v>0</v>
      </c>
      <c r="Y210" s="103"/>
      <c r="Z210" s="103"/>
      <c r="AA210" s="103">
        <f t="shared" si="73"/>
        <v>0</v>
      </c>
      <c r="AB210" s="103"/>
      <c r="AC210" s="103"/>
      <c r="AD210" s="103">
        <f t="shared" si="74"/>
        <v>0</v>
      </c>
      <c r="AE210" s="103"/>
      <c r="AF210" s="103"/>
      <c r="AG210" s="103">
        <f t="shared" si="75"/>
        <v>0</v>
      </c>
      <c r="AH210" s="103"/>
      <c r="AI210" s="103"/>
      <c r="AJ210" s="109">
        <f t="shared" si="76"/>
        <v>0</v>
      </c>
    </row>
    <row r="211" spans="1:36" ht="15.95" hidden="1" customHeight="1" thickTop="1" thickBot="1" x14ac:dyDescent="0.25">
      <c r="A211" s="52" t="s">
        <v>115</v>
      </c>
      <c r="B211" s="104">
        <f t="shared" si="64"/>
        <v>42196485.700000003</v>
      </c>
      <c r="C211" s="104">
        <f t="shared" si="65"/>
        <v>201553.95</v>
      </c>
      <c r="D211" s="103">
        <v>371159.92</v>
      </c>
      <c r="E211" s="103"/>
      <c r="F211" s="103">
        <f t="shared" si="66"/>
        <v>371159.92</v>
      </c>
      <c r="G211" s="103">
        <v>1182885.53</v>
      </c>
      <c r="H211" s="103"/>
      <c r="I211" s="103">
        <f t="shared" si="67"/>
        <v>1182885.53</v>
      </c>
      <c r="J211" s="103"/>
      <c r="K211" s="103"/>
      <c r="L211" s="103">
        <f t="shared" si="68"/>
        <v>0</v>
      </c>
      <c r="M211" s="103">
        <v>295747.90000000002</v>
      </c>
      <c r="N211" s="103"/>
      <c r="O211" s="103">
        <f t="shared" si="69"/>
        <v>295747.90000000002</v>
      </c>
      <c r="P211" s="103">
        <v>12190158.4</v>
      </c>
      <c r="Q211" s="103">
        <v>193853.94</v>
      </c>
      <c r="R211" s="103">
        <f t="shared" si="70"/>
        <v>12384012.34</v>
      </c>
      <c r="S211" s="103">
        <v>307504.18</v>
      </c>
      <c r="T211" s="103"/>
      <c r="U211" s="103">
        <f t="shared" si="71"/>
        <v>307504.18</v>
      </c>
      <c r="V211" s="103">
        <v>481944.7</v>
      </c>
      <c r="W211" s="103"/>
      <c r="X211" s="103">
        <f t="shared" si="72"/>
        <v>481944.7</v>
      </c>
      <c r="Y211" s="103">
        <v>23612543.27</v>
      </c>
      <c r="Z211" s="103"/>
      <c r="AA211" s="103">
        <f t="shared" si="73"/>
        <v>23612543.27</v>
      </c>
      <c r="AB211" s="103"/>
      <c r="AC211" s="103"/>
      <c r="AD211" s="103">
        <f t="shared" si="74"/>
        <v>0</v>
      </c>
      <c r="AE211" s="103">
        <v>734809.34</v>
      </c>
      <c r="AF211" s="103">
        <v>4450</v>
      </c>
      <c r="AG211" s="103">
        <f t="shared" si="75"/>
        <v>739259.34</v>
      </c>
      <c r="AH211" s="103">
        <v>3019732.46</v>
      </c>
      <c r="AI211" s="103">
        <v>3250.01</v>
      </c>
      <c r="AJ211" s="109">
        <f t="shared" si="76"/>
        <v>3022982.4699999997</v>
      </c>
    </row>
    <row r="212" spans="1:36" ht="15.95" hidden="1" customHeight="1" thickTop="1" thickBot="1" x14ac:dyDescent="0.25">
      <c r="A212" s="52" t="s">
        <v>117</v>
      </c>
      <c r="B212" s="104">
        <f t="shared" si="64"/>
        <v>24755995.41</v>
      </c>
      <c r="C212" s="104">
        <f t="shared" si="65"/>
        <v>645830257.8599999</v>
      </c>
      <c r="D212" s="103">
        <v>3206172.42</v>
      </c>
      <c r="E212" s="103"/>
      <c r="F212" s="103">
        <f t="shared" si="66"/>
        <v>3206172.42</v>
      </c>
      <c r="G212" s="103">
        <v>16493960.800000001</v>
      </c>
      <c r="H212" s="103">
        <v>5902486.8099999996</v>
      </c>
      <c r="I212" s="103">
        <f t="shared" si="67"/>
        <v>22396447.609999999</v>
      </c>
      <c r="J212" s="103"/>
      <c r="K212" s="103">
        <v>639927771.04999995</v>
      </c>
      <c r="L212" s="103">
        <f t="shared" si="68"/>
        <v>639927771.04999995</v>
      </c>
      <c r="M212" s="103">
        <v>5055862.1900000004</v>
      </c>
      <c r="N212" s="103"/>
      <c r="O212" s="103">
        <f t="shared" si="69"/>
        <v>5055862.1900000004</v>
      </c>
      <c r="P212" s="103"/>
      <c r="Q212" s="103"/>
      <c r="R212" s="103">
        <f t="shared" si="70"/>
        <v>0</v>
      </c>
      <c r="S212" s="103"/>
      <c r="T212" s="103"/>
      <c r="U212" s="103">
        <f t="shared" si="71"/>
        <v>0</v>
      </c>
      <c r="V212" s="103"/>
      <c r="W212" s="103"/>
      <c r="X212" s="103">
        <f t="shared" si="72"/>
        <v>0</v>
      </c>
      <c r="Y212" s="103"/>
      <c r="Z212" s="103"/>
      <c r="AA212" s="103">
        <f t="shared" si="73"/>
        <v>0</v>
      </c>
      <c r="AB212" s="103"/>
      <c r="AC212" s="103"/>
      <c r="AD212" s="103">
        <f t="shared" si="74"/>
        <v>0</v>
      </c>
      <c r="AE212" s="103"/>
      <c r="AF212" s="103"/>
      <c r="AG212" s="103">
        <f t="shared" si="75"/>
        <v>0</v>
      </c>
      <c r="AH212" s="103"/>
      <c r="AI212" s="103"/>
      <c r="AJ212" s="109">
        <f t="shared" si="76"/>
        <v>0</v>
      </c>
    </row>
    <row r="213" spans="1:36" ht="15.95" hidden="1" customHeight="1" thickTop="1" thickBot="1" x14ac:dyDescent="0.25">
      <c r="A213" s="52" t="s">
        <v>120</v>
      </c>
      <c r="B213" s="104">
        <f t="shared" si="64"/>
        <v>11709414.720000003</v>
      </c>
      <c r="C213" s="104">
        <f t="shared" si="65"/>
        <v>219500.62000000002</v>
      </c>
      <c r="D213" s="103"/>
      <c r="E213" s="103"/>
      <c r="F213" s="103">
        <f t="shared" si="66"/>
        <v>0</v>
      </c>
      <c r="G213" s="103">
        <v>91511.74</v>
      </c>
      <c r="H213" s="103"/>
      <c r="I213" s="103">
        <f t="shared" si="67"/>
        <v>91511.74</v>
      </c>
      <c r="J213" s="103"/>
      <c r="K213" s="103"/>
      <c r="L213" s="103">
        <f t="shared" si="68"/>
        <v>0</v>
      </c>
      <c r="M213" s="103"/>
      <c r="N213" s="103"/>
      <c r="O213" s="103">
        <f t="shared" si="69"/>
        <v>0</v>
      </c>
      <c r="P213" s="103">
        <v>2069753.09</v>
      </c>
      <c r="Q213" s="103">
        <v>160748.42000000001</v>
      </c>
      <c r="R213" s="103">
        <f t="shared" si="70"/>
        <v>2230501.5100000002</v>
      </c>
      <c r="S213" s="103"/>
      <c r="T213" s="103"/>
      <c r="U213" s="103">
        <f t="shared" si="71"/>
        <v>0</v>
      </c>
      <c r="V213" s="103">
        <v>125207.47</v>
      </c>
      <c r="W213" s="103"/>
      <c r="X213" s="103">
        <f t="shared" si="72"/>
        <v>125207.47</v>
      </c>
      <c r="Y213" s="103">
        <v>7613600.2300000004</v>
      </c>
      <c r="Z213" s="103">
        <v>46496.25</v>
      </c>
      <c r="AA213" s="103">
        <f t="shared" si="73"/>
        <v>7660096.4800000004</v>
      </c>
      <c r="AB213" s="103"/>
      <c r="AC213" s="103"/>
      <c r="AD213" s="103">
        <f t="shared" si="74"/>
        <v>0</v>
      </c>
      <c r="AE213" s="103">
        <v>384137.39</v>
      </c>
      <c r="AF213" s="103"/>
      <c r="AG213" s="103">
        <f t="shared" si="75"/>
        <v>384137.39</v>
      </c>
      <c r="AH213" s="103">
        <v>1425204.8</v>
      </c>
      <c r="AI213" s="103">
        <v>12255.95</v>
      </c>
      <c r="AJ213" s="109">
        <f t="shared" si="76"/>
        <v>1437460.75</v>
      </c>
    </row>
    <row r="214" spans="1:36" ht="15.95" hidden="1" customHeight="1" thickTop="1" thickBot="1" x14ac:dyDescent="0.25">
      <c r="A214" s="52" t="s">
        <v>166</v>
      </c>
      <c r="B214" s="104">
        <f t="shared" si="64"/>
        <v>7405496.9900000002</v>
      </c>
      <c r="C214" s="104">
        <f t="shared" si="65"/>
        <v>0</v>
      </c>
      <c r="D214" s="103"/>
      <c r="E214" s="103"/>
      <c r="F214" s="103">
        <f t="shared" si="66"/>
        <v>0</v>
      </c>
      <c r="G214" s="103">
        <v>294838.92</v>
      </c>
      <c r="H214" s="103"/>
      <c r="I214" s="103">
        <f t="shared" si="67"/>
        <v>294838.92</v>
      </c>
      <c r="J214" s="103"/>
      <c r="K214" s="103"/>
      <c r="L214" s="103">
        <f t="shared" si="68"/>
        <v>0</v>
      </c>
      <c r="M214" s="103"/>
      <c r="N214" s="103"/>
      <c r="O214" s="103">
        <f t="shared" si="69"/>
        <v>0</v>
      </c>
      <c r="P214" s="103">
        <v>134070.29999999999</v>
      </c>
      <c r="Q214" s="103"/>
      <c r="R214" s="103">
        <f t="shared" si="70"/>
        <v>134070.29999999999</v>
      </c>
      <c r="S214" s="103"/>
      <c r="T214" s="103"/>
      <c r="U214" s="103">
        <f t="shared" si="71"/>
        <v>0</v>
      </c>
      <c r="V214" s="103">
        <v>234109.34</v>
      </c>
      <c r="W214" s="103"/>
      <c r="X214" s="103">
        <f t="shared" si="72"/>
        <v>234109.34</v>
      </c>
      <c r="Y214" s="103">
        <v>2760933.39</v>
      </c>
      <c r="Z214" s="103"/>
      <c r="AA214" s="103">
        <f t="shared" si="73"/>
        <v>2760933.39</v>
      </c>
      <c r="AB214" s="103"/>
      <c r="AC214" s="103"/>
      <c r="AD214" s="103">
        <f t="shared" si="74"/>
        <v>0</v>
      </c>
      <c r="AE214" s="103">
        <v>3564361.71</v>
      </c>
      <c r="AF214" s="103"/>
      <c r="AG214" s="103">
        <f t="shared" si="75"/>
        <v>3564361.71</v>
      </c>
      <c r="AH214" s="103">
        <v>417183.33</v>
      </c>
      <c r="AI214" s="103"/>
      <c r="AJ214" s="109">
        <f t="shared" si="76"/>
        <v>417183.33</v>
      </c>
    </row>
    <row r="215" spans="1:36" ht="15.95" hidden="1" customHeight="1" thickTop="1" thickBot="1" x14ac:dyDescent="0.25">
      <c r="A215" s="52" t="s">
        <v>103</v>
      </c>
      <c r="B215" s="104">
        <f t="shared" si="64"/>
        <v>0</v>
      </c>
      <c r="C215" s="104">
        <f t="shared" si="65"/>
        <v>0</v>
      </c>
      <c r="D215" s="103"/>
      <c r="E215" s="103"/>
      <c r="F215" s="103">
        <f t="shared" si="66"/>
        <v>0</v>
      </c>
      <c r="G215" s="103"/>
      <c r="H215" s="103"/>
      <c r="I215" s="103">
        <f t="shared" si="67"/>
        <v>0</v>
      </c>
      <c r="J215" s="103"/>
      <c r="K215" s="103"/>
      <c r="L215" s="103">
        <f t="shared" si="68"/>
        <v>0</v>
      </c>
      <c r="M215" s="103"/>
      <c r="N215" s="103"/>
      <c r="O215" s="103">
        <f t="shared" si="69"/>
        <v>0</v>
      </c>
      <c r="P215" s="103"/>
      <c r="Q215" s="103"/>
      <c r="R215" s="103">
        <f t="shared" si="70"/>
        <v>0</v>
      </c>
      <c r="S215" s="103"/>
      <c r="T215" s="103"/>
      <c r="U215" s="103">
        <f t="shared" si="71"/>
        <v>0</v>
      </c>
      <c r="V215" s="103"/>
      <c r="W215" s="103"/>
      <c r="X215" s="103">
        <f t="shared" si="72"/>
        <v>0</v>
      </c>
      <c r="Y215" s="103"/>
      <c r="Z215" s="103"/>
      <c r="AA215" s="103">
        <f t="shared" si="73"/>
        <v>0</v>
      </c>
      <c r="AB215" s="103"/>
      <c r="AC215" s="103"/>
      <c r="AD215" s="103">
        <f t="shared" si="74"/>
        <v>0</v>
      </c>
      <c r="AE215" s="103"/>
      <c r="AF215" s="103"/>
      <c r="AG215" s="103">
        <f t="shared" si="75"/>
        <v>0</v>
      </c>
      <c r="AH215" s="103"/>
      <c r="AI215" s="103"/>
      <c r="AJ215" s="109">
        <f t="shared" si="76"/>
        <v>0</v>
      </c>
    </row>
    <row r="216" spans="1:36" ht="15.95" hidden="1" customHeight="1" thickTop="1" thickBot="1" x14ac:dyDescent="0.25">
      <c r="A216" s="51" t="s">
        <v>110</v>
      </c>
      <c r="B216" s="104">
        <f t="shared" si="64"/>
        <v>0</v>
      </c>
      <c r="C216" s="104">
        <f t="shared" si="65"/>
        <v>21516701.670000002</v>
      </c>
      <c r="D216" s="103"/>
      <c r="E216" s="103"/>
      <c r="F216" s="103">
        <f t="shared" si="66"/>
        <v>0</v>
      </c>
      <c r="G216" s="103"/>
      <c r="H216" s="103"/>
      <c r="I216" s="103">
        <f t="shared" si="67"/>
        <v>0</v>
      </c>
      <c r="J216" s="103"/>
      <c r="K216" s="103">
        <v>21516701.670000002</v>
      </c>
      <c r="L216" s="103">
        <f t="shared" si="68"/>
        <v>21516701.670000002</v>
      </c>
      <c r="M216" s="103"/>
      <c r="N216" s="103"/>
      <c r="O216" s="103">
        <f t="shared" si="69"/>
        <v>0</v>
      </c>
      <c r="P216" s="103"/>
      <c r="Q216" s="103"/>
      <c r="R216" s="103">
        <f t="shared" si="70"/>
        <v>0</v>
      </c>
      <c r="S216" s="103"/>
      <c r="T216" s="103"/>
      <c r="U216" s="103">
        <f t="shared" si="71"/>
        <v>0</v>
      </c>
      <c r="V216" s="103"/>
      <c r="W216" s="103"/>
      <c r="X216" s="103">
        <f t="shared" si="72"/>
        <v>0</v>
      </c>
      <c r="Y216" s="103"/>
      <c r="Z216" s="103"/>
      <c r="AA216" s="103">
        <f t="shared" si="73"/>
        <v>0</v>
      </c>
      <c r="AB216" s="103"/>
      <c r="AC216" s="103"/>
      <c r="AD216" s="103">
        <f t="shared" si="74"/>
        <v>0</v>
      </c>
      <c r="AE216" s="103"/>
      <c r="AF216" s="103"/>
      <c r="AG216" s="103">
        <f t="shared" si="75"/>
        <v>0</v>
      </c>
      <c r="AH216" s="103"/>
      <c r="AI216" s="103"/>
      <c r="AJ216" s="109">
        <f t="shared" si="76"/>
        <v>0</v>
      </c>
    </row>
    <row r="217" spans="1:36" ht="15.95" hidden="1" customHeight="1" thickTop="1" thickBot="1" x14ac:dyDescent="0.25">
      <c r="A217" s="52" t="s">
        <v>164</v>
      </c>
      <c r="B217" s="104">
        <f t="shared" si="64"/>
        <v>187716</v>
      </c>
      <c r="C217" s="104">
        <f t="shared" si="65"/>
        <v>0</v>
      </c>
      <c r="D217" s="103"/>
      <c r="E217" s="103"/>
      <c r="F217" s="103">
        <f t="shared" si="66"/>
        <v>0</v>
      </c>
      <c r="G217" s="103"/>
      <c r="H217" s="103"/>
      <c r="I217" s="103">
        <f t="shared" si="67"/>
        <v>0</v>
      </c>
      <c r="J217" s="103"/>
      <c r="K217" s="103"/>
      <c r="L217" s="103">
        <f t="shared" si="68"/>
        <v>0</v>
      </c>
      <c r="M217" s="103"/>
      <c r="N217" s="103"/>
      <c r="O217" s="103">
        <f t="shared" si="69"/>
        <v>0</v>
      </c>
      <c r="P217" s="103">
        <v>28682.41</v>
      </c>
      <c r="Q217" s="103"/>
      <c r="R217" s="103">
        <f t="shared" si="70"/>
        <v>28682.41</v>
      </c>
      <c r="S217" s="103"/>
      <c r="T217" s="103"/>
      <c r="U217" s="103">
        <f t="shared" si="71"/>
        <v>0</v>
      </c>
      <c r="V217" s="103"/>
      <c r="W217" s="103"/>
      <c r="X217" s="103">
        <f t="shared" si="72"/>
        <v>0</v>
      </c>
      <c r="Y217" s="103">
        <v>104613</v>
      </c>
      <c r="Z217" s="103"/>
      <c r="AA217" s="103">
        <f t="shared" si="73"/>
        <v>104613</v>
      </c>
      <c r="AB217" s="103"/>
      <c r="AC217" s="103"/>
      <c r="AD217" s="103">
        <f t="shared" si="74"/>
        <v>0</v>
      </c>
      <c r="AE217" s="103"/>
      <c r="AF217" s="103"/>
      <c r="AG217" s="103">
        <f t="shared" si="75"/>
        <v>0</v>
      </c>
      <c r="AH217" s="103">
        <v>54420.59</v>
      </c>
      <c r="AI217" s="103"/>
      <c r="AJ217" s="109">
        <f t="shared" si="76"/>
        <v>54420.59</v>
      </c>
    </row>
    <row r="218" spans="1:36" ht="15.95" hidden="1" customHeight="1" thickTop="1" thickBot="1" x14ac:dyDescent="0.25">
      <c r="A218" s="52" t="s">
        <v>119</v>
      </c>
      <c r="B218" s="104">
        <f t="shared" si="64"/>
        <v>11422644.48</v>
      </c>
      <c r="C218" s="104">
        <f t="shared" si="65"/>
        <v>0</v>
      </c>
      <c r="D218" s="103">
        <v>321.55</v>
      </c>
      <c r="E218" s="103"/>
      <c r="F218" s="103">
        <f t="shared" si="66"/>
        <v>321.55</v>
      </c>
      <c r="G218" s="103">
        <v>7894795.0899999999</v>
      </c>
      <c r="H218" s="103"/>
      <c r="I218" s="103">
        <f t="shared" si="67"/>
        <v>7894795.0899999999</v>
      </c>
      <c r="J218" s="103"/>
      <c r="K218" s="103"/>
      <c r="L218" s="103">
        <f t="shared" si="68"/>
        <v>0</v>
      </c>
      <c r="M218" s="103"/>
      <c r="N218" s="103"/>
      <c r="O218" s="103">
        <f t="shared" si="69"/>
        <v>0</v>
      </c>
      <c r="P218" s="103">
        <v>3456096.03</v>
      </c>
      <c r="Q218" s="103"/>
      <c r="R218" s="103">
        <f t="shared" si="70"/>
        <v>3456096.03</v>
      </c>
      <c r="S218" s="103"/>
      <c r="T218" s="103"/>
      <c r="U218" s="103">
        <f t="shared" si="71"/>
        <v>0</v>
      </c>
      <c r="V218" s="103">
        <v>2500</v>
      </c>
      <c r="W218" s="103"/>
      <c r="X218" s="103">
        <f t="shared" si="72"/>
        <v>2500</v>
      </c>
      <c r="Y218" s="103"/>
      <c r="Z218" s="103"/>
      <c r="AA218" s="103">
        <f t="shared" si="73"/>
        <v>0</v>
      </c>
      <c r="AB218" s="103"/>
      <c r="AC218" s="103"/>
      <c r="AD218" s="103">
        <f t="shared" si="74"/>
        <v>0</v>
      </c>
      <c r="AE218" s="103">
        <v>47164.4</v>
      </c>
      <c r="AF218" s="103"/>
      <c r="AG218" s="103">
        <f t="shared" si="75"/>
        <v>47164.4</v>
      </c>
      <c r="AH218" s="103">
        <v>21767.41</v>
      </c>
      <c r="AI218" s="103"/>
      <c r="AJ218" s="109">
        <f t="shared" si="76"/>
        <v>21767.41</v>
      </c>
    </row>
    <row r="219" spans="1:36" ht="15.95" hidden="1" customHeight="1" thickTop="1" thickBot="1" x14ac:dyDescent="0.25">
      <c r="A219" s="52" t="s">
        <v>121</v>
      </c>
      <c r="B219" s="104">
        <f t="shared" si="64"/>
        <v>0</v>
      </c>
      <c r="C219" s="104">
        <f t="shared" si="65"/>
        <v>0</v>
      </c>
      <c r="D219" s="103"/>
      <c r="E219" s="103"/>
      <c r="F219" s="103">
        <f t="shared" si="66"/>
        <v>0</v>
      </c>
      <c r="G219" s="103"/>
      <c r="H219" s="103"/>
      <c r="I219" s="103">
        <f t="shared" si="67"/>
        <v>0</v>
      </c>
      <c r="J219" s="103"/>
      <c r="K219" s="103"/>
      <c r="L219" s="103">
        <f t="shared" si="68"/>
        <v>0</v>
      </c>
      <c r="M219" s="103"/>
      <c r="N219" s="103"/>
      <c r="O219" s="103">
        <f t="shared" si="69"/>
        <v>0</v>
      </c>
      <c r="P219" s="103"/>
      <c r="Q219" s="103"/>
      <c r="R219" s="103">
        <f t="shared" si="70"/>
        <v>0</v>
      </c>
      <c r="S219" s="103"/>
      <c r="T219" s="103"/>
      <c r="U219" s="103">
        <f t="shared" si="71"/>
        <v>0</v>
      </c>
      <c r="V219" s="103"/>
      <c r="W219" s="103"/>
      <c r="X219" s="103">
        <f t="shared" si="72"/>
        <v>0</v>
      </c>
      <c r="Y219" s="103"/>
      <c r="Z219" s="103"/>
      <c r="AA219" s="103">
        <f t="shared" si="73"/>
        <v>0</v>
      </c>
      <c r="AB219" s="103"/>
      <c r="AC219" s="103"/>
      <c r="AD219" s="103">
        <f t="shared" si="74"/>
        <v>0</v>
      </c>
      <c r="AE219" s="103"/>
      <c r="AF219" s="103"/>
      <c r="AG219" s="103">
        <f t="shared" si="75"/>
        <v>0</v>
      </c>
      <c r="AH219" s="103"/>
      <c r="AI219" s="103"/>
      <c r="AJ219" s="109">
        <f t="shared" si="76"/>
        <v>0</v>
      </c>
    </row>
    <row r="220" spans="1:36" ht="15.95" hidden="1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>
        <f t="shared" si="66"/>
        <v>0</v>
      </c>
      <c r="G220" s="103"/>
      <c r="H220" s="103"/>
      <c r="I220" s="103">
        <f t="shared" si="67"/>
        <v>0</v>
      </c>
      <c r="J220" s="103"/>
      <c r="K220" s="103"/>
      <c r="L220" s="103">
        <f t="shared" si="68"/>
        <v>0</v>
      </c>
      <c r="M220" s="103"/>
      <c r="N220" s="103"/>
      <c r="O220" s="103">
        <f t="shared" si="69"/>
        <v>0</v>
      </c>
      <c r="P220" s="103"/>
      <c r="Q220" s="103"/>
      <c r="R220" s="103">
        <f t="shared" si="70"/>
        <v>0</v>
      </c>
      <c r="S220" s="103"/>
      <c r="T220" s="103"/>
      <c r="U220" s="103">
        <f t="shared" si="71"/>
        <v>0</v>
      </c>
      <c r="V220" s="103"/>
      <c r="W220" s="103"/>
      <c r="X220" s="103">
        <f t="shared" si="72"/>
        <v>0</v>
      </c>
      <c r="Y220" s="103"/>
      <c r="Z220" s="103"/>
      <c r="AA220" s="103">
        <f t="shared" si="73"/>
        <v>0</v>
      </c>
      <c r="AB220" s="103"/>
      <c r="AC220" s="103"/>
      <c r="AD220" s="103">
        <f t="shared" si="74"/>
        <v>0</v>
      </c>
      <c r="AE220" s="103"/>
      <c r="AF220" s="103"/>
      <c r="AG220" s="103">
        <f t="shared" si="75"/>
        <v>0</v>
      </c>
      <c r="AH220" s="103"/>
      <c r="AI220" s="103"/>
      <c r="AJ220" s="109">
        <f t="shared" si="76"/>
        <v>0</v>
      </c>
    </row>
    <row r="221" spans="1:36" ht="15.95" hidden="1" customHeight="1" thickTop="1" thickBot="1" x14ac:dyDescent="0.25">
      <c r="A221" s="52" t="s">
        <v>106</v>
      </c>
      <c r="B221" s="104">
        <f t="shared" si="64"/>
        <v>0</v>
      </c>
      <c r="C221" s="104">
        <f t="shared" si="65"/>
        <v>0</v>
      </c>
      <c r="D221" s="103"/>
      <c r="E221" s="103"/>
      <c r="F221" s="103">
        <f t="shared" si="66"/>
        <v>0</v>
      </c>
      <c r="G221" s="103"/>
      <c r="H221" s="103"/>
      <c r="I221" s="103">
        <f t="shared" si="67"/>
        <v>0</v>
      </c>
      <c r="J221" s="103"/>
      <c r="K221" s="103"/>
      <c r="L221" s="103">
        <f t="shared" si="68"/>
        <v>0</v>
      </c>
      <c r="M221" s="103"/>
      <c r="N221" s="103"/>
      <c r="O221" s="103">
        <f t="shared" si="69"/>
        <v>0</v>
      </c>
      <c r="P221" s="103"/>
      <c r="Q221" s="103"/>
      <c r="R221" s="103">
        <f t="shared" si="70"/>
        <v>0</v>
      </c>
      <c r="S221" s="103"/>
      <c r="T221" s="103"/>
      <c r="U221" s="103">
        <f t="shared" si="71"/>
        <v>0</v>
      </c>
      <c r="V221" s="103"/>
      <c r="W221" s="103"/>
      <c r="X221" s="103">
        <f t="shared" si="72"/>
        <v>0</v>
      </c>
      <c r="Y221" s="103"/>
      <c r="Z221" s="103"/>
      <c r="AA221" s="103">
        <f t="shared" si="73"/>
        <v>0</v>
      </c>
      <c r="AB221" s="103"/>
      <c r="AC221" s="103"/>
      <c r="AD221" s="103">
        <f t="shared" si="74"/>
        <v>0</v>
      </c>
      <c r="AE221" s="103"/>
      <c r="AF221" s="103"/>
      <c r="AG221" s="103">
        <f t="shared" si="75"/>
        <v>0</v>
      </c>
      <c r="AH221" s="103"/>
      <c r="AI221" s="103"/>
      <c r="AJ221" s="109">
        <f t="shared" si="76"/>
        <v>0</v>
      </c>
    </row>
    <row r="222" spans="1:36" ht="15.95" hidden="1" customHeight="1" thickTop="1" thickBot="1" x14ac:dyDescent="0.25">
      <c r="A222" s="52" t="s">
        <v>104</v>
      </c>
      <c r="B222" s="104">
        <f t="shared" si="64"/>
        <v>985077.73</v>
      </c>
      <c r="C222" s="104">
        <f t="shared" si="65"/>
        <v>31401461.920000002</v>
      </c>
      <c r="D222" s="103"/>
      <c r="E222" s="103"/>
      <c r="F222" s="103">
        <f t="shared" si="66"/>
        <v>0</v>
      </c>
      <c r="G222" s="103">
        <v>840484.15</v>
      </c>
      <c r="H222" s="103"/>
      <c r="I222" s="103">
        <f t="shared" si="67"/>
        <v>840484.15</v>
      </c>
      <c r="J222" s="103"/>
      <c r="K222" s="103"/>
      <c r="L222" s="103">
        <f t="shared" si="68"/>
        <v>0</v>
      </c>
      <c r="M222" s="103"/>
      <c r="N222" s="103"/>
      <c r="O222" s="103">
        <f t="shared" si="69"/>
        <v>0</v>
      </c>
      <c r="P222" s="103"/>
      <c r="Q222" s="103"/>
      <c r="R222" s="103">
        <f t="shared" si="70"/>
        <v>0</v>
      </c>
      <c r="S222" s="103"/>
      <c r="T222" s="103"/>
      <c r="U222" s="103">
        <f t="shared" si="71"/>
        <v>0</v>
      </c>
      <c r="V222" s="103"/>
      <c r="W222" s="103"/>
      <c r="X222" s="103">
        <f t="shared" si="72"/>
        <v>0</v>
      </c>
      <c r="Y222" s="103"/>
      <c r="Z222" s="103"/>
      <c r="AA222" s="103">
        <f t="shared" si="73"/>
        <v>0</v>
      </c>
      <c r="AB222" s="103"/>
      <c r="AC222" s="103">
        <v>31401461.920000002</v>
      </c>
      <c r="AD222" s="103">
        <f t="shared" si="74"/>
        <v>31401461.920000002</v>
      </c>
      <c r="AE222" s="103"/>
      <c r="AF222" s="103"/>
      <c r="AG222" s="103">
        <f t="shared" si="75"/>
        <v>0</v>
      </c>
      <c r="AH222" s="103">
        <v>144593.57999999999</v>
      </c>
      <c r="AI222" s="103"/>
      <c r="AJ222" s="109">
        <f t="shared" si="76"/>
        <v>144593.57999999999</v>
      </c>
    </row>
    <row r="223" spans="1:36" ht="15.95" hidden="1" customHeight="1" thickTop="1" thickBot="1" x14ac:dyDescent="0.25">
      <c r="A223" s="52" t="s">
        <v>111</v>
      </c>
      <c r="B223" s="104">
        <f>(D223+G223+J223+M223+P223+S223+V223+Y223+AB223+AE223+AH223)</f>
        <v>27471021.460000001</v>
      </c>
      <c r="C223" s="104">
        <f>(E223+H223+K223+N223+Q223+T223+W223+Z223+AC223+AF223+AI223)</f>
        <v>0</v>
      </c>
      <c r="D223" s="103"/>
      <c r="E223" s="103"/>
      <c r="F223" s="103">
        <f t="shared" si="66"/>
        <v>0</v>
      </c>
      <c r="G223" s="103">
        <v>24813487</v>
      </c>
      <c r="H223" s="103"/>
      <c r="I223" s="103">
        <f t="shared" si="67"/>
        <v>24813487</v>
      </c>
      <c r="J223" s="103"/>
      <c r="K223" s="103"/>
      <c r="L223" s="103">
        <f t="shared" si="68"/>
        <v>0</v>
      </c>
      <c r="M223" s="103"/>
      <c r="N223" s="103"/>
      <c r="O223" s="103">
        <f t="shared" si="69"/>
        <v>0</v>
      </c>
      <c r="P223" s="103"/>
      <c r="Q223" s="103"/>
      <c r="R223" s="103">
        <f t="shared" si="70"/>
        <v>0</v>
      </c>
      <c r="S223" s="103"/>
      <c r="T223" s="103"/>
      <c r="U223" s="103">
        <f t="shared" si="71"/>
        <v>0</v>
      </c>
      <c r="V223" s="103"/>
      <c r="W223" s="103"/>
      <c r="X223" s="103">
        <f t="shared" si="72"/>
        <v>0</v>
      </c>
      <c r="Y223" s="103"/>
      <c r="Z223" s="103"/>
      <c r="AA223" s="103">
        <f t="shared" si="73"/>
        <v>0</v>
      </c>
      <c r="AB223" s="103"/>
      <c r="AC223" s="103"/>
      <c r="AD223" s="103">
        <f t="shared" si="74"/>
        <v>0</v>
      </c>
      <c r="AE223" s="103">
        <v>2657534.46</v>
      </c>
      <c r="AF223" s="103"/>
      <c r="AG223" s="103">
        <f t="shared" si="75"/>
        <v>2657534.46</v>
      </c>
      <c r="AH223" s="103"/>
      <c r="AI223" s="103"/>
      <c r="AJ223" s="109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2">
        <f t="shared" si="77"/>
        <v>329040304.21999991</v>
      </c>
    </row>
    <row r="225" spans="1:36" ht="13.5" hidden="1" thickTop="1" x14ac:dyDescent="0.2">
      <c r="A225" s="145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0">
        <f>(C224/B227*100)</f>
        <v>31.87259348745728</v>
      </c>
      <c r="C226" s="190"/>
      <c r="D226" s="190">
        <f>(E224/D227*100)</f>
        <v>9.2735199275099628E-2</v>
      </c>
      <c r="E226" s="190"/>
      <c r="F226" s="36"/>
      <c r="G226" s="190">
        <f>(H224/G227*100)</f>
        <v>56.618860047793163</v>
      </c>
      <c r="H226" s="190"/>
      <c r="I226" s="36"/>
      <c r="J226" s="190">
        <f>(K224/J227*100)</f>
        <v>99.967447701043227</v>
      </c>
      <c r="K226" s="190"/>
      <c r="L226" s="36"/>
      <c r="M226" s="190">
        <f>(N224/M227*100)</f>
        <v>2.5612517565453992</v>
      </c>
      <c r="N226" s="190"/>
      <c r="O226" s="36"/>
      <c r="P226" s="190">
        <f>(Q224/P227*100)</f>
        <v>6.9519306974402051</v>
      </c>
      <c r="Q226" s="190"/>
      <c r="R226" s="36"/>
      <c r="S226" s="190">
        <f>(T224/S227*100)</f>
        <v>0.11863917358676403</v>
      </c>
      <c r="T226" s="190"/>
      <c r="U226" s="36"/>
      <c r="V226" s="190">
        <f>(W224/V227*100)</f>
        <v>8.6095623981391505</v>
      </c>
      <c r="W226" s="190"/>
      <c r="X226" s="36"/>
      <c r="Y226" s="190">
        <f>(Z224/Y227*100)</f>
        <v>0.51981796076685016</v>
      </c>
      <c r="Z226" s="190"/>
      <c r="AA226" s="36"/>
      <c r="AB226" s="190">
        <f>(AC224/AB227*100)</f>
        <v>100</v>
      </c>
      <c r="AC226" s="190"/>
      <c r="AD226" s="36"/>
      <c r="AE226" s="190">
        <f>(AF224/AE227*100)</f>
        <v>2.5052168233906666</v>
      </c>
      <c r="AF226" s="190"/>
      <c r="AG226" s="36"/>
      <c r="AH226" s="190">
        <f>(AI224/AH227*100)</f>
        <v>4.5087823557568445</v>
      </c>
      <c r="AI226" s="190"/>
      <c r="AJ226" s="36"/>
    </row>
    <row r="227" spans="1:36" hidden="1" x14ac:dyDescent="0.2">
      <c r="A227" s="5" t="s">
        <v>39</v>
      </c>
      <c r="B227" s="188">
        <f>(B224+C224)</f>
        <v>5065357793.0999985</v>
      </c>
      <c r="C227" s="189"/>
      <c r="D227" s="188">
        <f>(D224+E224)</f>
        <v>24183837.610000011</v>
      </c>
      <c r="E227" s="189"/>
      <c r="F227" s="37"/>
      <c r="G227" s="188">
        <f>(G224+H224)</f>
        <v>738772787.78999996</v>
      </c>
      <c r="H227" s="189"/>
      <c r="I227" s="37"/>
      <c r="J227" s="188">
        <f>(J224+K224)</f>
        <v>1044328237.6199999</v>
      </c>
      <c r="K227" s="189"/>
      <c r="L227" s="37"/>
      <c r="M227" s="188">
        <f>(M224+N224)</f>
        <v>54369011.809999995</v>
      </c>
      <c r="N227" s="189"/>
      <c r="O227" s="37"/>
      <c r="P227" s="188">
        <f>(P224+Q224)</f>
        <v>1281714854.1600001</v>
      </c>
      <c r="Q227" s="189"/>
      <c r="R227" s="37"/>
      <c r="S227" s="188">
        <f>(S224+T224)</f>
        <v>29791239.209999997</v>
      </c>
      <c r="T227" s="189"/>
      <c r="U227" s="37"/>
      <c r="V227" s="188">
        <f>(V224+W224)</f>
        <v>71424263.459999993</v>
      </c>
      <c r="W227" s="189"/>
      <c r="X227" s="37"/>
      <c r="Y227" s="188">
        <f>(Y224+Z224)</f>
        <v>1376917863.6000001</v>
      </c>
      <c r="Z227" s="189"/>
      <c r="AA227" s="37"/>
      <c r="AB227" s="188">
        <f>(AB224+AC224)</f>
        <v>31401461.920000002</v>
      </c>
      <c r="AC227" s="189"/>
      <c r="AD227" s="37"/>
      <c r="AE227" s="188">
        <f>(AE224+AF224)</f>
        <v>83413931.699999988</v>
      </c>
      <c r="AF227" s="189"/>
      <c r="AG227" s="37"/>
      <c r="AH227" s="188">
        <f>(AH224+AI224)</f>
        <v>329040304.21999991</v>
      </c>
      <c r="AI227" s="189"/>
      <c r="AJ227" s="37"/>
    </row>
    <row r="228" spans="1:36" hidden="1" x14ac:dyDescent="0.2">
      <c r="A228" s="5" t="s">
        <v>40</v>
      </c>
      <c r="B228" s="190">
        <f>SUM(D228:AI228)</f>
        <v>100.00000000000003</v>
      </c>
      <c r="C228" s="189"/>
      <c r="D228" s="190">
        <f>(D227/B227*100)</f>
        <v>0.47743592057688589</v>
      </c>
      <c r="E228" s="190"/>
      <c r="F228" s="36"/>
      <c r="G228" s="190">
        <f>(G227/B227*100)</f>
        <v>14.584809562640414</v>
      </c>
      <c r="H228" s="190"/>
      <c r="I228" s="36"/>
      <c r="J228" s="190">
        <f>(J227/B227*100)</f>
        <v>20.617067545407707</v>
      </c>
      <c r="K228" s="190"/>
      <c r="L228" s="36"/>
      <c r="M228" s="190">
        <f>(M227/B227*100)</f>
        <v>1.0733498803196322</v>
      </c>
      <c r="N228" s="190"/>
      <c r="O228" s="36"/>
      <c r="P228" s="190">
        <f>(P227/B227*100)</f>
        <v>25.30354037193473</v>
      </c>
      <c r="Q228" s="190"/>
      <c r="R228" s="36"/>
      <c r="S228" s="190">
        <f>(S227/B227*100)</f>
        <v>0.58813691799977985</v>
      </c>
      <c r="T228" s="190"/>
      <c r="U228" s="36"/>
      <c r="V228" s="190">
        <f>(V227/B227*100)</f>
        <v>1.4100536699953103</v>
      </c>
      <c r="W228" s="190"/>
      <c r="X228" s="36"/>
      <c r="Y228" s="190">
        <f>(Y227/B227*100)</f>
        <v>27.183032667023639</v>
      </c>
      <c r="Z228" s="190"/>
      <c r="AA228" s="36"/>
      <c r="AB228" s="190">
        <f>(AB227/B227*100)</f>
        <v>0.61992584142377649</v>
      </c>
      <c r="AC228" s="190"/>
      <c r="AD228" s="36"/>
      <c r="AE228" s="190">
        <f>(AE227/B227*100)</f>
        <v>1.6467530055552242</v>
      </c>
      <c r="AF228" s="190"/>
      <c r="AG228" s="36"/>
      <c r="AH228" s="190">
        <f>(AH227/B227*100)</f>
        <v>6.4958946171229357</v>
      </c>
      <c r="AI228" s="190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2" t="s">
        <v>42</v>
      </c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192"/>
      <c r="AE237" s="192"/>
      <c r="AF237" s="192"/>
      <c r="AG237" s="192"/>
      <c r="AH237" s="192"/>
      <c r="AI237" s="192"/>
    </row>
    <row r="238" spans="1:36" hidden="1" x14ac:dyDescent="0.2">
      <c r="A238" s="193" t="s">
        <v>56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</row>
    <row r="239" spans="1:36" hidden="1" x14ac:dyDescent="0.2">
      <c r="A239" s="195" t="s">
        <v>151</v>
      </c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  <c r="S239" s="195"/>
      <c r="T239" s="195"/>
      <c r="U239" s="195"/>
      <c r="V239" s="195"/>
      <c r="W239" s="195"/>
      <c r="X239" s="195"/>
      <c r="Y239" s="195"/>
      <c r="Z239" s="195"/>
      <c r="AA239" s="195"/>
      <c r="AB239" s="195"/>
      <c r="AC239" s="195"/>
      <c r="AD239" s="195"/>
      <c r="AE239" s="195"/>
      <c r="AF239" s="195"/>
      <c r="AG239" s="195"/>
      <c r="AH239" s="195"/>
      <c r="AI239" s="195"/>
    </row>
    <row r="240" spans="1:36" hidden="1" x14ac:dyDescent="0.2">
      <c r="A240" s="193" t="s">
        <v>114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87" t="s">
        <v>33</v>
      </c>
      <c r="B243" s="191" t="s">
        <v>0</v>
      </c>
      <c r="C243" s="191"/>
      <c r="D243" s="191" t="s">
        <v>12</v>
      </c>
      <c r="E243" s="191"/>
      <c r="F243" s="157"/>
      <c r="G243" s="191" t="s">
        <v>13</v>
      </c>
      <c r="H243" s="191"/>
      <c r="I243" s="157"/>
      <c r="J243" s="191" t="s">
        <v>14</v>
      </c>
      <c r="K243" s="191"/>
      <c r="L243" s="157"/>
      <c r="M243" s="191" t="s">
        <v>15</v>
      </c>
      <c r="N243" s="191"/>
      <c r="O243" s="157"/>
      <c r="P243" s="191" t="s">
        <v>27</v>
      </c>
      <c r="Q243" s="191"/>
      <c r="R243" s="157"/>
      <c r="S243" s="191" t="s">
        <v>35</v>
      </c>
      <c r="T243" s="191"/>
      <c r="U243" s="157"/>
      <c r="V243" s="191" t="s">
        <v>16</v>
      </c>
      <c r="W243" s="191"/>
      <c r="X243" s="157"/>
      <c r="Y243" s="191" t="s">
        <v>68</v>
      </c>
      <c r="Z243" s="191"/>
      <c r="AA243" s="157"/>
      <c r="AB243" s="191" t="s">
        <v>34</v>
      </c>
      <c r="AC243" s="191"/>
      <c r="AD243" s="157"/>
      <c r="AE243" s="191" t="s">
        <v>17</v>
      </c>
      <c r="AF243" s="191"/>
      <c r="AG243" s="157"/>
      <c r="AH243" s="191" t="s">
        <v>18</v>
      </c>
      <c r="AI243" s="191"/>
      <c r="AJ243" s="74"/>
    </row>
    <row r="244" spans="1:36" ht="29.25" hidden="1" customHeight="1" thickTop="1" thickBot="1" x14ac:dyDescent="0.25">
      <c r="A244" s="196"/>
      <c r="B244" s="157" t="s">
        <v>28</v>
      </c>
      <c r="C244" s="157" t="s">
        <v>25</v>
      </c>
      <c r="D244" s="157" t="s">
        <v>28</v>
      </c>
      <c r="E244" s="157" t="s">
        <v>25</v>
      </c>
      <c r="F244" s="157"/>
      <c r="G244" s="157" t="s">
        <v>28</v>
      </c>
      <c r="H244" s="157" t="s">
        <v>25</v>
      </c>
      <c r="I244" s="157"/>
      <c r="J244" s="157" t="s">
        <v>28</v>
      </c>
      <c r="K244" s="157" t="s">
        <v>25</v>
      </c>
      <c r="L244" s="157"/>
      <c r="M244" s="157" t="s">
        <v>28</v>
      </c>
      <c r="N244" s="157" t="s">
        <v>25</v>
      </c>
      <c r="O244" s="157"/>
      <c r="P244" s="157" t="s">
        <v>28</v>
      </c>
      <c r="Q244" s="157" t="s">
        <v>25</v>
      </c>
      <c r="R244" s="157"/>
      <c r="S244" s="157" t="s">
        <v>28</v>
      </c>
      <c r="T244" s="157" t="s">
        <v>25</v>
      </c>
      <c r="U244" s="157"/>
      <c r="V244" s="157" t="s">
        <v>28</v>
      </c>
      <c r="W244" s="157" t="s">
        <v>25</v>
      </c>
      <c r="X244" s="157"/>
      <c r="Y244" s="157" t="s">
        <v>28</v>
      </c>
      <c r="Z244" s="157" t="s">
        <v>25</v>
      </c>
      <c r="AA244" s="157"/>
      <c r="AB244" s="157" t="s">
        <v>28</v>
      </c>
      <c r="AC244" s="157" t="s">
        <v>25</v>
      </c>
      <c r="AD244" s="157"/>
      <c r="AE244" s="157" t="s">
        <v>28</v>
      </c>
      <c r="AF244" s="157" t="s">
        <v>25</v>
      </c>
      <c r="AG244" s="157"/>
      <c r="AH244" s="157" t="s">
        <v>28</v>
      </c>
      <c r="AI244" s="157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78">(D245+G245+J245+M245+P245+S245+V245+Y245+AB245+AE245+AH245)</f>
        <v>654509453.63</v>
      </c>
      <c r="C245" s="104">
        <f t="shared" ref="C245:C281" si="79">(E245+H245+K245+N245+Q245+T245+W245+Z245+AC245+AF245+AI245)</f>
        <v>254442950.27000004</v>
      </c>
      <c r="D245" s="103">
        <v>3999487.89</v>
      </c>
      <c r="E245" s="103">
        <v>3006</v>
      </c>
      <c r="F245" s="103">
        <f>+D245+E245</f>
        <v>4002493.89</v>
      </c>
      <c r="G245" s="103">
        <v>72058881.819999993</v>
      </c>
      <c r="H245" s="103">
        <v>123879347.7</v>
      </c>
      <c r="I245" s="103">
        <f>+G245+H245</f>
        <v>195938229.51999998</v>
      </c>
      <c r="J245" s="103">
        <v>1982.46</v>
      </c>
      <c r="K245" s="103">
        <v>97897809.980000004</v>
      </c>
      <c r="L245" s="103">
        <f>+J245+K245</f>
        <v>97899792.439999998</v>
      </c>
      <c r="M245" s="103">
        <v>21896236.43</v>
      </c>
      <c r="N245" s="103">
        <v>1395.75</v>
      </c>
      <c r="O245" s="103">
        <f>+M245+N245</f>
        <v>21897632.18</v>
      </c>
      <c r="P245" s="103">
        <v>224734294.93000001</v>
      </c>
      <c r="Q245" s="103">
        <v>23560507.300000001</v>
      </c>
      <c r="R245" s="103">
        <f>+P245+Q245</f>
        <v>248294802.23000002</v>
      </c>
      <c r="S245" s="103">
        <v>9776310.6300000008</v>
      </c>
      <c r="T245" s="103"/>
      <c r="U245" s="103">
        <f>+S245+T245</f>
        <v>9776310.6300000008</v>
      </c>
      <c r="V245" s="103">
        <v>25117033.260000002</v>
      </c>
      <c r="W245" s="103">
        <v>52307.5</v>
      </c>
      <c r="X245" s="103">
        <f>+V245+W245</f>
        <v>25169340.760000002</v>
      </c>
      <c r="Y245" s="103">
        <v>190132435.31999999</v>
      </c>
      <c r="Z245" s="103">
        <v>453618.68</v>
      </c>
      <c r="AA245" s="103">
        <f>+Y245+Z245</f>
        <v>190586054</v>
      </c>
      <c r="AB245" s="103"/>
      <c r="AC245" s="103"/>
      <c r="AD245" s="103">
        <f>+AB245+AC245</f>
        <v>0</v>
      </c>
      <c r="AE245" s="103">
        <v>10251075.35</v>
      </c>
      <c r="AF245" s="103">
        <v>6233693.7400000002</v>
      </c>
      <c r="AG245" s="103">
        <f>+AE245+AF245</f>
        <v>16484769.09</v>
      </c>
      <c r="AH245" s="103">
        <v>96541715.540000007</v>
      </c>
      <c r="AI245" s="103">
        <v>2361263.62</v>
      </c>
      <c r="AJ245" s="109">
        <f t="shared" ref="AJ245:AJ282" si="80">AH245+AI245</f>
        <v>98902979.160000011</v>
      </c>
    </row>
    <row r="246" spans="1:36" ht="15.95" hidden="1" customHeight="1" thickTop="1" thickBot="1" x14ac:dyDescent="0.25">
      <c r="A246" s="52" t="s">
        <v>163</v>
      </c>
      <c r="B246" s="104">
        <f t="shared" si="78"/>
        <v>554616195.03999996</v>
      </c>
      <c r="C246" s="104">
        <f t="shared" si="79"/>
        <v>75044896.969999999</v>
      </c>
      <c r="D246" s="103">
        <v>4428948.05</v>
      </c>
      <c r="E246" s="103">
        <v>62694.18</v>
      </c>
      <c r="F246" s="103">
        <f t="shared" ref="F246:F282" si="81">+D246+E246</f>
        <v>4491642.2299999995</v>
      </c>
      <c r="G246" s="103">
        <v>94392813.480000004</v>
      </c>
      <c r="H246" s="103">
        <v>58904764.219999999</v>
      </c>
      <c r="I246" s="103">
        <f t="shared" ref="I246:I282" si="82">+G246+H246</f>
        <v>153297577.69999999</v>
      </c>
      <c r="J246" s="103"/>
      <c r="K246" s="103">
        <v>9345077.9000000004</v>
      </c>
      <c r="L246" s="103">
        <f t="shared" ref="L246:L282" si="83">+J246+K246</f>
        <v>9345077.9000000004</v>
      </c>
      <c r="M246" s="103">
        <v>2428331.46</v>
      </c>
      <c r="N246" s="103">
        <v>871376.14</v>
      </c>
      <c r="O246" s="103">
        <f t="shared" ref="O246:O282" si="84">+M246+N246</f>
        <v>3299707.6</v>
      </c>
      <c r="P246" s="103">
        <v>176855497.83000001</v>
      </c>
      <c r="Q246" s="103">
        <v>3500286.83</v>
      </c>
      <c r="R246" s="103">
        <f t="shared" ref="R246:R282" si="85">+P246+Q246</f>
        <v>180355784.66000003</v>
      </c>
      <c r="S246" s="103">
        <v>1424952.78</v>
      </c>
      <c r="T246" s="103"/>
      <c r="U246" s="103">
        <f t="shared" ref="U246:U282" si="86">+S246+T246</f>
        <v>1424952.78</v>
      </c>
      <c r="V246" s="103">
        <v>5704816.2800000003</v>
      </c>
      <c r="W246" s="103">
        <v>7542.86</v>
      </c>
      <c r="X246" s="103">
        <f t="shared" ref="X246:X282" si="87">+V246+W246</f>
        <v>5712359.1400000006</v>
      </c>
      <c r="Y246" s="103">
        <v>231470712.09</v>
      </c>
      <c r="Z246" s="103">
        <v>554580.93000000005</v>
      </c>
      <c r="AA246" s="103">
        <f t="shared" ref="AA246:AA282" si="88">+Y246+Z246</f>
        <v>232025293.02000001</v>
      </c>
      <c r="AB246" s="103"/>
      <c r="AC246" s="103"/>
      <c r="AD246" s="103">
        <f t="shared" ref="AD246:AD282" si="89">+AB246+AC246</f>
        <v>0</v>
      </c>
      <c r="AE246" s="103">
        <v>3069431.87</v>
      </c>
      <c r="AF246" s="103">
        <v>81982.38</v>
      </c>
      <c r="AG246" s="103">
        <f t="shared" ref="AG246:AG282" si="90">+AE246+AF246</f>
        <v>3151414.25</v>
      </c>
      <c r="AH246" s="103">
        <v>34840691.200000003</v>
      </c>
      <c r="AI246" s="103">
        <v>1716591.53</v>
      </c>
      <c r="AJ246" s="109">
        <f t="shared" si="80"/>
        <v>36557282.730000004</v>
      </c>
    </row>
    <row r="247" spans="1:36" ht="15.95" hidden="1" customHeight="1" thickTop="1" thickBot="1" x14ac:dyDescent="0.25">
      <c r="A247" s="52" t="s">
        <v>100</v>
      </c>
      <c r="B247" s="104">
        <f t="shared" si="78"/>
        <v>637930259.76999986</v>
      </c>
      <c r="C247" s="104">
        <f t="shared" si="79"/>
        <v>107852664.78999999</v>
      </c>
      <c r="D247" s="103">
        <v>2589279.85</v>
      </c>
      <c r="E247" s="103"/>
      <c r="F247" s="103">
        <f t="shared" si="81"/>
        <v>2589279.85</v>
      </c>
      <c r="G247" s="103">
        <v>62251920.439999998</v>
      </c>
      <c r="H247" s="103">
        <v>68446034.379999995</v>
      </c>
      <c r="I247" s="103">
        <f t="shared" si="82"/>
        <v>130697954.81999999</v>
      </c>
      <c r="J247" s="103"/>
      <c r="K247" s="103">
        <v>25539435.75</v>
      </c>
      <c r="L247" s="103">
        <f t="shared" si="83"/>
        <v>25539435.75</v>
      </c>
      <c r="M247" s="103">
        <v>12380334.039999999</v>
      </c>
      <c r="N247" s="103">
        <v>203280.89</v>
      </c>
      <c r="O247" s="103">
        <f t="shared" si="84"/>
        <v>12583614.93</v>
      </c>
      <c r="P247" s="103">
        <v>318266702.27999997</v>
      </c>
      <c r="Q247" s="103">
        <v>9658312.6400000006</v>
      </c>
      <c r="R247" s="103">
        <f t="shared" si="85"/>
        <v>327925014.91999996</v>
      </c>
      <c r="S247" s="103">
        <v>1165435.96</v>
      </c>
      <c r="T247" s="103"/>
      <c r="U247" s="103">
        <f t="shared" si="86"/>
        <v>1165435.96</v>
      </c>
      <c r="V247" s="103">
        <v>4012670.37</v>
      </c>
      <c r="W247" s="103"/>
      <c r="X247" s="103">
        <f t="shared" si="87"/>
        <v>4012670.37</v>
      </c>
      <c r="Y247" s="103">
        <v>187359152.24000001</v>
      </c>
      <c r="Z247" s="103">
        <v>287567.3</v>
      </c>
      <c r="AA247" s="103">
        <f t="shared" si="88"/>
        <v>187646719.54000002</v>
      </c>
      <c r="AB247" s="103"/>
      <c r="AC247" s="103"/>
      <c r="AD247" s="103">
        <f t="shared" si="89"/>
        <v>0</v>
      </c>
      <c r="AE247" s="103">
        <v>5763502.1799999997</v>
      </c>
      <c r="AF247" s="103">
        <v>184375</v>
      </c>
      <c r="AG247" s="103">
        <f t="shared" si="90"/>
        <v>5947877.1799999997</v>
      </c>
      <c r="AH247" s="103">
        <v>44141262.409999996</v>
      </c>
      <c r="AI247" s="103">
        <v>3533658.83</v>
      </c>
      <c r="AJ247" s="109">
        <f t="shared" si="80"/>
        <v>47674921.239999995</v>
      </c>
    </row>
    <row r="248" spans="1:36" ht="15.95" hidden="1" customHeight="1" thickTop="1" thickBot="1" x14ac:dyDescent="0.25">
      <c r="A248" s="52" t="s">
        <v>97</v>
      </c>
      <c r="B248" s="104">
        <f t="shared" si="78"/>
        <v>380270326.55000001</v>
      </c>
      <c r="C248" s="104">
        <f t="shared" si="79"/>
        <v>12997596.509999998</v>
      </c>
      <c r="D248" s="103">
        <v>892814.09</v>
      </c>
      <c r="E248" s="103">
        <v>15154.84</v>
      </c>
      <c r="F248" s="103">
        <f t="shared" si="81"/>
        <v>907968.92999999993</v>
      </c>
      <c r="G248" s="103">
        <v>13387531.99</v>
      </c>
      <c r="H248" s="103">
        <v>130808.32000000001</v>
      </c>
      <c r="I248" s="103">
        <f t="shared" si="82"/>
        <v>13518340.310000001</v>
      </c>
      <c r="J248" s="103">
        <v>20017.46</v>
      </c>
      <c r="K248" s="103">
        <v>6204317.2199999997</v>
      </c>
      <c r="L248" s="103">
        <f t="shared" si="83"/>
        <v>6224334.6799999997</v>
      </c>
      <c r="M248" s="103">
        <v>893896.37</v>
      </c>
      <c r="N248" s="103">
        <v>275666</v>
      </c>
      <c r="O248" s="103">
        <f t="shared" si="84"/>
        <v>1169562.3700000001</v>
      </c>
      <c r="P248" s="103">
        <v>179650989.88999999</v>
      </c>
      <c r="Q248" s="103">
        <v>3760641.22</v>
      </c>
      <c r="R248" s="103">
        <f t="shared" si="85"/>
        <v>183411631.10999998</v>
      </c>
      <c r="S248" s="103">
        <v>5267912.41</v>
      </c>
      <c r="T248" s="103"/>
      <c r="U248" s="103">
        <f t="shared" si="86"/>
        <v>5267912.41</v>
      </c>
      <c r="V248" s="103">
        <v>5733196.1600000001</v>
      </c>
      <c r="W248" s="103"/>
      <c r="X248" s="103">
        <f t="shared" si="87"/>
        <v>5733196.1600000001</v>
      </c>
      <c r="Y248" s="103">
        <v>113012959.12</v>
      </c>
      <c r="Z248" s="103">
        <v>2511797.5499999998</v>
      </c>
      <c r="AA248" s="103">
        <f t="shared" si="88"/>
        <v>115524756.67</v>
      </c>
      <c r="AB248" s="103"/>
      <c r="AC248" s="103"/>
      <c r="AD248" s="103">
        <f t="shared" si="89"/>
        <v>0</v>
      </c>
      <c r="AE248" s="103">
        <v>12244003.75</v>
      </c>
      <c r="AF248" s="103">
        <v>19860.95</v>
      </c>
      <c r="AG248" s="103">
        <f t="shared" si="90"/>
        <v>12263864.699999999</v>
      </c>
      <c r="AH248" s="103">
        <v>49167005.310000002</v>
      </c>
      <c r="AI248" s="103">
        <v>79350.41</v>
      </c>
      <c r="AJ248" s="109">
        <f t="shared" si="80"/>
        <v>49246355.719999999</v>
      </c>
    </row>
    <row r="249" spans="1:36" ht="15.95" hidden="1" customHeight="1" thickTop="1" thickBot="1" x14ac:dyDescent="0.25">
      <c r="A249" s="52" t="s">
        <v>92</v>
      </c>
      <c r="B249" s="104">
        <f t="shared" si="78"/>
        <v>310854146.92000002</v>
      </c>
      <c r="C249" s="104">
        <f t="shared" si="79"/>
        <v>31641869.700000007</v>
      </c>
      <c r="D249" s="103">
        <v>121950</v>
      </c>
      <c r="E249" s="103"/>
      <c r="F249" s="103">
        <f t="shared" si="81"/>
        <v>121950</v>
      </c>
      <c r="G249" s="103">
        <v>15995804.49</v>
      </c>
      <c r="H249" s="103">
        <v>1710.75</v>
      </c>
      <c r="I249" s="103">
        <f t="shared" si="82"/>
        <v>15997515.24</v>
      </c>
      <c r="J249" s="103">
        <v>21721.68</v>
      </c>
      <c r="K249" s="103">
        <v>28770185.010000002</v>
      </c>
      <c r="L249" s="103">
        <f t="shared" si="83"/>
        <v>28791906.690000001</v>
      </c>
      <c r="M249" s="103">
        <v>1612914.05</v>
      </c>
      <c r="N249" s="103">
        <v>858</v>
      </c>
      <c r="O249" s="103">
        <f t="shared" si="84"/>
        <v>1613772.05</v>
      </c>
      <c r="P249" s="103">
        <v>118633034.66</v>
      </c>
      <c r="Q249" s="103">
        <v>2195787.1</v>
      </c>
      <c r="R249" s="103">
        <f t="shared" si="85"/>
        <v>120828821.75999999</v>
      </c>
      <c r="S249" s="103">
        <v>986701.16</v>
      </c>
      <c r="T249" s="103"/>
      <c r="U249" s="103">
        <f t="shared" si="86"/>
        <v>986701.16</v>
      </c>
      <c r="V249" s="103">
        <v>12448738.380000001</v>
      </c>
      <c r="W249" s="103"/>
      <c r="X249" s="103">
        <f t="shared" si="87"/>
        <v>12448738.380000001</v>
      </c>
      <c r="Y249" s="103">
        <v>121233628.56999999</v>
      </c>
      <c r="Z249" s="103">
        <v>195102.69</v>
      </c>
      <c r="AA249" s="103">
        <f t="shared" si="88"/>
        <v>121428731.25999999</v>
      </c>
      <c r="AB249" s="103"/>
      <c r="AC249" s="103"/>
      <c r="AD249" s="103">
        <f t="shared" si="89"/>
        <v>0</v>
      </c>
      <c r="AE249" s="103">
        <v>13936510.1</v>
      </c>
      <c r="AF249" s="103">
        <v>84173.46</v>
      </c>
      <c r="AG249" s="103">
        <f t="shared" si="90"/>
        <v>14020683.560000001</v>
      </c>
      <c r="AH249" s="103">
        <v>25863143.829999998</v>
      </c>
      <c r="AI249" s="103">
        <v>394052.69</v>
      </c>
      <c r="AJ249" s="109">
        <f t="shared" si="80"/>
        <v>26257196.52</v>
      </c>
    </row>
    <row r="250" spans="1:36" ht="15.95" hidden="1" customHeight="1" thickTop="1" thickBot="1" x14ac:dyDescent="0.25">
      <c r="A250" s="52" t="s">
        <v>89</v>
      </c>
      <c r="B250" s="104">
        <f t="shared" si="78"/>
        <v>0</v>
      </c>
      <c r="C250" s="104">
        <f t="shared" si="79"/>
        <v>0</v>
      </c>
      <c r="D250" s="103"/>
      <c r="E250" s="103"/>
      <c r="F250" s="103">
        <f t="shared" si="81"/>
        <v>0</v>
      </c>
      <c r="G250" s="103"/>
      <c r="H250" s="103"/>
      <c r="I250" s="103">
        <f t="shared" si="82"/>
        <v>0</v>
      </c>
      <c r="J250" s="103"/>
      <c r="K250" s="103"/>
      <c r="L250" s="103">
        <f t="shared" si="83"/>
        <v>0</v>
      </c>
      <c r="M250" s="103"/>
      <c r="N250" s="103"/>
      <c r="O250" s="103">
        <f t="shared" si="84"/>
        <v>0</v>
      </c>
      <c r="P250" s="103"/>
      <c r="Q250" s="103"/>
      <c r="R250" s="103">
        <f t="shared" si="85"/>
        <v>0</v>
      </c>
      <c r="S250" s="103"/>
      <c r="T250" s="103"/>
      <c r="U250" s="103">
        <f t="shared" si="86"/>
        <v>0</v>
      </c>
      <c r="V250" s="103"/>
      <c r="W250" s="103"/>
      <c r="X250" s="103">
        <f t="shared" si="87"/>
        <v>0</v>
      </c>
      <c r="Y250" s="103"/>
      <c r="Z250" s="103"/>
      <c r="AA250" s="103">
        <f t="shared" si="88"/>
        <v>0</v>
      </c>
      <c r="AB250" s="103"/>
      <c r="AC250" s="103"/>
      <c r="AD250" s="103">
        <f t="shared" si="89"/>
        <v>0</v>
      </c>
      <c r="AE250" s="103"/>
      <c r="AF250" s="103"/>
      <c r="AG250" s="103">
        <f t="shared" si="90"/>
        <v>0</v>
      </c>
      <c r="AH250" s="103"/>
      <c r="AI250" s="103"/>
      <c r="AJ250" s="109">
        <f t="shared" si="80"/>
        <v>0</v>
      </c>
    </row>
    <row r="251" spans="1:36" ht="15.95" hidden="1" customHeight="1" thickTop="1" thickBot="1" x14ac:dyDescent="0.25">
      <c r="A251" s="52" t="s">
        <v>94</v>
      </c>
      <c r="B251" s="104">
        <f t="shared" si="78"/>
        <v>81384261.410000011</v>
      </c>
      <c r="C251" s="104">
        <f t="shared" si="79"/>
        <v>75229.08</v>
      </c>
      <c r="D251" s="103"/>
      <c r="E251" s="103"/>
      <c r="F251" s="103">
        <f t="shared" si="81"/>
        <v>0</v>
      </c>
      <c r="G251" s="103">
        <v>129406.9</v>
      </c>
      <c r="H251" s="103"/>
      <c r="I251" s="103">
        <f t="shared" si="82"/>
        <v>129406.9</v>
      </c>
      <c r="J251" s="103"/>
      <c r="K251" s="103"/>
      <c r="L251" s="103">
        <f t="shared" si="83"/>
        <v>0</v>
      </c>
      <c r="M251" s="103">
        <v>2466.59</v>
      </c>
      <c r="N251" s="103"/>
      <c r="O251" s="103">
        <f t="shared" si="84"/>
        <v>2466.59</v>
      </c>
      <c r="P251" s="103">
        <v>5991846.79</v>
      </c>
      <c r="Q251" s="103">
        <v>16593.63</v>
      </c>
      <c r="R251" s="103">
        <f t="shared" si="85"/>
        <v>6008440.4199999999</v>
      </c>
      <c r="S251" s="103">
        <v>475108.03</v>
      </c>
      <c r="T251" s="103"/>
      <c r="U251" s="103">
        <f t="shared" si="86"/>
        <v>475108.03</v>
      </c>
      <c r="V251" s="103">
        <v>90558.22</v>
      </c>
      <c r="W251" s="103"/>
      <c r="X251" s="103">
        <f t="shared" si="87"/>
        <v>90558.22</v>
      </c>
      <c r="Y251" s="103">
        <v>70584528.700000003</v>
      </c>
      <c r="Z251" s="103">
        <v>45182.28</v>
      </c>
      <c r="AA251" s="103">
        <f t="shared" si="88"/>
        <v>70629710.980000004</v>
      </c>
      <c r="AB251" s="103"/>
      <c r="AC251" s="103"/>
      <c r="AD251" s="103">
        <f t="shared" si="89"/>
        <v>0</v>
      </c>
      <c r="AE251" s="103">
        <v>774371.04</v>
      </c>
      <c r="AF251" s="103">
        <v>8904.9</v>
      </c>
      <c r="AG251" s="103">
        <f t="shared" si="90"/>
        <v>783275.94000000006</v>
      </c>
      <c r="AH251" s="103">
        <v>3335975.14</v>
      </c>
      <c r="AI251" s="103">
        <v>4548.2700000000004</v>
      </c>
      <c r="AJ251" s="109">
        <f t="shared" si="80"/>
        <v>3340523.41</v>
      </c>
    </row>
    <row r="252" spans="1:36" ht="15.95" hidden="1" customHeight="1" thickTop="1" thickBot="1" x14ac:dyDescent="0.25">
      <c r="A252" s="52" t="s">
        <v>90</v>
      </c>
      <c r="B252" s="104">
        <f t="shared" si="78"/>
        <v>35685467.469999999</v>
      </c>
      <c r="C252" s="104">
        <f t="shared" si="79"/>
        <v>84672558.430000007</v>
      </c>
      <c r="D252" s="103"/>
      <c r="E252" s="103"/>
      <c r="F252" s="103">
        <f t="shared" si="81"/>
        <v>0</v>
      </c>
      <c r="G252" s="103">
        <v>19243067.489999998</v>
      </c>
      <c r="H252" s="103">
        <v>84672558.430000007</v>
      </c>
      <c r="I252" s="103">
        <f t="shared" si="82"/>
        <v>103915625.92</v>
      </c>
      <c r="J252" s="103"/>
      <c r="K252" s="103"/>
      <c r="L252" s="103">
        <f t="shared" si="83"/>
        <v>0</v>
      </c>
      <c r="M252" s="103">
        <v>938166.9</v>
      </c>
      <c r="N252" s="103"/>
      <c r="O252" s="103">
        <f t="shared" si="84"/>
        <v>938166.9</v>
      </c>
      <c r="P252" s="103">
        <v>11717149.58</v>
      </c>
      <c r="Q252" s="103"/>
      <c r="R252" s="103">
        <f t="shared" si="85"/>
        <v>11717149.58</v>
      </c>
      <c r="S252" s="103"/>
      <c r="T252" s="103"/>
      <c r="U252" s="103">
        <f t="shared" si="86"/>
        <v>0</v>
      </c>
      <c r="V252" s="103"/>
      <c r="W252" s="103"/>
      <c r="X252" s="103">
        <f t="shared" si="87"/>
        <v>0</v>
      </c>
      <c r="Y252" s="103"/>
      <c r="Z252" s="103"/>
      <c r="AA252" s="103">
        <f t="shared" si="88"/>
        <v>0</v>
      </c>
      <c r="AB252" s="103"/>
      <c r="AC252" s="103"/>
      <c r="AD252" s="103">
        <f t="shared" si="89"/>
        <v>0</v>
      </c>
      <c r="AE252" s="103"/>
      <c r="AF252" s="103"/>
      <c r="AG252" s="103">
        <f t="shared" si="90"/>
        <v>0</v>
      </c>
      <c r="AH252" s="103">
        <v>3787083.5</v>
      </c>
      <c r="AI252" s="103"/>
      <c r="AJ252" s="109">
        <f t="shared" si="80"/>
        <v>3787083.5</v>
      </c>
    </row>
    <row r="253" spans="1:36" ht="15.95" hidden="1" customHeight="1" thickTop="1" thickBot="1" x14ac:dyDescent="0.25">
      <c r="A253" s="52" t="s">
        <v>78</v>
      </c>
      <c r="B253" s="104">
        <f t="shared" si="78"/>
        <v>73807169.75</v>
      </c>
      <c r="C253" s="104">
        <f t="shared" si="79"/>
        <v>31908.98</v>
      </c>
      <c r="D253" s="103"/>
      <c r="E253" s="103"/>
      <c r="F253" s="103">
        <f t="shared" si="81"/>
        <v>0</v>
      </c>
      <c r="G253" s="103">
        <v>52356.28</v>
      </c>
      <c r="H253" s="103"/>
      <c r="I253" s="103">
        <f t="shared" si="82"/>
        <v>52356.28</v>
      </c>
      <c r="J253" s="103"/>
      <c r="K253" s="103"/>
      <c r="L253" s="103">
        <f t="shared" si="83"/>
        <v>0</v>
      </c>
      <c r="M253" s="103"/>
      <c r="N253" s="103"/>
      <c r="O253" s="103">
        <f t="shared" si="84"/>
        <v>0</v>
      </c>
      <c r="P253" s="103">
        <v>355886.59</v>
      </c>
      <c r="Q253" s="103"/>
      <c r="R253" s="103">
        <f t="shared" si="85"/>
        <v>355886.59</v>
      </c>
      <c r="S253" s="103">
        <v>105047.21</v>
      </c>
      <c r="T253" s="103"/>
      <c r="U253" s="103">
        <f t="shared" si="86"/>
        <v>105047.21</v>
      </c>
      <c r="V253" s="103">
        <v>1320337.79</v>
      </c>
      <c r="W253" s="103"/>
      <c r="X253" s="103">
        <f t="shared" si="87"/>
        <v>1320337.79</v>
      </c>
      <c r="Y253" s="103">
        <v>71058940.549999997</v>
      </c>
      <c r="Z253" s="103">
        <v>31908.98</v>
      </c>
      <c r="AA253" s="103">
        <f t="shared" si="88"/>
        <v>71090849.530000001</v>
      </c>
      <c r="AB253" s="103"/>
      <c r="AC253" s="103"/>
      <c r="AD253" s="103">
        <f t="shared" si="89"/>
        <v>0</v>
      </c>
      <c r="AE253" s="103">
        <v>745929.11</v>
      </c>
      <c r="AF253" s="103"/>
      <c r="AG253" s="103">
        <f t="shared" si="90"/>
        <v>745929.11</v>
      </c>
      <c r="AH253" s="103">
        <v>168672.22</v>
      </c>
      <c r="AI253" s="103"/>
      <c r="AJ253" s="109">
        <f t="shared" si="80"/>
        <v>168672.22</v>
      </c>
    </row>
    <row r="254" spans="1:36" ht="15.95" hidden="1" customHeight="1" thickTop="1" thickBot="1" x14ac:dyDescent="0.25">
      <c r="A254" s="52" t="s">
        <v>96</v>
      </c>
      <c r="B254" s="104">
        <f t="shared" si="78"/>
        <v>6804813.7600000007</v>
      </c>
      <c r="C254" s="104">
        <f t="shared" si="79"/>
        <v>135773124.41</v>
      </c>
      <c r="D254" s="103">
        <v>6302151.7300000004</v>
      </c>
      <c r="E254" s="103"/>
      <c r="F254" s="103">
        <f t="shared" si="81"/>
        <v>6302151.7300000004</v>
      </c>
      <c r="G254" s="103">
        <v>502662.03</v>
      </c>
      <c r="H254" s="103">
        <v>156510.14000000001</v>
      </c>
      <c r="I254" s="103">
        <f t="shared" si="82"/>
        <v>659172.17000000004</v>
      </c>
      <c r="J254" s="103"/>
      <c r="K254" s="103">
        <v>135616614.27000001</v>
      </c>
      <c r="L254" s="103">
        <f t="shared" si="83"/>
        <v>135616614.27000001</v>
      </c>
      <c r="M254" s="103"/>
      <c r="N254" s="103"/>
      <c r="O254" s="103">
        <f t="shared" si="84"/>
        <v>0</v>
      </c>
      <c r="P254" s="103"/>
      <c r="Q254" s="103"/>
      <c r="R254" s="103">
        <f t="shared" si="85"/>
        <v>0</v>
      </c>
      <c r="S254" s="103"/>
      <c r="T254" s="103"/>
      <c r="U254" s="103">
        <f t="shared" si="86"/>
        <v>0</v>
      </c>
      <c r="V254" s="103"/>
      <c r="W254" s="103"/>
      <c r="X254" s="103">
        <f t="shared" si="87"/>
        <v>0</v>
      </c>
      <c r="Y254" s="103"/>
      <c r="Z254" s="103"/>
      <c r="AA254" s="103">
        <f t="shared" si="88"/>
        <v>0</v>
      </c>
      <c r="AB254" s="103"/>
      <c r="AC254" s="103"/>
      <c r="AD254" s="103">
        <f t="shared" si="89"/>
        <v>0</v>
      </c>
      <c r="AE254" s="103"/>
      <c r="AF254" s="103"/>
      <c r="AG254" s="103">
        <f t="shared" si="90"/>
        <v>0</v>
      </c>
      <c r="AH254" s="103"/>
      <c r="AI254" s="103"/>
      <c r="AJ254" s="109">
        <f t="shared" si="80"/>
        <v>0</v>
      </c>
    </row>
    <row r="255" spans="1:36" ht="15.95" hidden="1" customHeight="1" thickTop="1" thickBot="1" x14ac:dyDescent="0.25">
      <c r="A255" s="52" t="s">
        <v>99</v>
      </c>
      <c r="B255" s="104">
        <f t="shared" si="78"/>
        <v>10822801.779999997</v>
      </c>
      <c r="C255" s="104">
        <f t="shared" si="79"/>
        <v>0</v>
      </c>
      <c r="D255" s="103">
        <v>78912.98</v>
      </c>
      <c r="E255" s="103"/>
      <c r="F255" s="103">
        <f t="shared" si="81"/>
        <v>78912.98</v>
      </c>
      <c r="G255" s="103">
        <v>45902.52</v>
      </c>
      <c r="H255" s="103"/>
      <c r="I255" s="103">
        <f t="shared" si="82"/>
        <v>45902.52</v>
      </c>
      <c r="J255" s="103"/>
      <c r="K255" s="103"/>
      <c r="L255" s="103">
        <f t="shared" si="83"/>
        <v>0</v>
      </c>
      <c r="M255" s="103">
        <v>59787.93</v>
      </c>
      <c r="N255" s="103"/>
      <c r="O255" s="103">
        <f t="shared" si="84"/>
        <v>59787.93</v>
      </c>
      <c r="P255" s="103">
        <v>3968545.23</v>
      </c>
      <c r="Q255" s="103"/>
      <c r="R255" s="103">
        <f t="shared" si="85"/>
        <v>3968545.23</v>
      </c>
      <c r="S255" s="103">
        <v>37380.980000000003</v>
      </c>
      <c r="T255" s="103"/>
      <c r="U255" s="103">
        <f t="shared" si="86"/>
        <v>37380.980000000003</v>
      </c>
      <c r="V255" s="103">
        <v>8939.6</v>
      </c>
      <c r="W255" s="103"/>
      <c r="X255" s="103">
        <f t="shared" si="87"/>
        <v>8939.6</v>
      </c>
      <c r="Y255" s="103">
        <v>5040652.1399999997</v>
      </c>
      <c r="Z255" s="103"/>
      <c r="AA255" s="103">
        <f t="shared" si="88"/>
        <v>5040652.1399999997</v>
      </c>
      <c r="AB255" s="103"/>
      <c r="AC255" s="103"/>
      <c r="AD255" s="103">
        <f t="shared" si="89"/>
        <v>0</v>
      </c>
      <c r="AE255" s="103">
        <v>130870.03</v>
      </c>
      <c r="AF255" s="103"/>
      <c r="AG255" s="103">
        <f t="shared" si="90"/>
        <v>130870.03</v>
      </c>
      <c r="AH255" s="103">
        <v>1451810.37</v>
      </c>
      <c r="AI255" s="103"/>
      <c r="AJ255" s="109">
        <f t="shared" si="80"/>
        <v>1451810.37</v>
      </c>
    </row>
    <row r="256" spans="1:36" ht="15.95" hidden="1" customHeight="1" thickTop="1" thickBot="1" x14ac:dyDescent="0.25">
      <c r="A256" s="52" t="s">
        <v>83</v>
      </c>
      <c r="B256" s="104">
        <f t="shared" si="78"/>
        <v>19547578.219999999</v>
      </c>
      <c r="C256" s="104">
        <f t="shared" si="79"/>
        <v>0</v>
      </c>
      <c r="D256" s="103"/>
      <c r="E256" s="103"/>
      <c r="F256" s="103">
        <f t="shared" si="81"/>
        <v>0</v>
      </c>
      <c r="G256" s="103"/>
      <c r="H256" s="103"/>
      <c r="I256" s="103">
        <f t="shared" si="82"/>
        <v>0</v>
      </c>
      <c r="J256" s="103"/>
      <c r="K256" s="103"/>
      <c r="L256" s="103">
        <f t="shared" si="83"/>
        <v>0</v>
      </c>
      <c r="M256" s="103"/>
      <c r="N256" s="103"/>
      <c r="O256" s="103">
        <f t="shared" si="84"/>
        <v>0</v>
      </c>
      <c r="P256" s="103">
        <v>25600</v>
      </c>
      <c r="Q256" s="103"/>
      <c r="R256" s="103">
        <f t="shared" si="85"/>
        <v>25600</v>
      </c>
      <c r="S256" s="103"/>
      <c r="T256" s="103"/>
      <c r="U256" s="103">
        <f t="shared" si="86"/>
        <v>0</v>
      </c>
      <c r="V256" s="103"/>
      <c r="W256" s="103"/>
      <c r="X256" s="103">
        <f t="shared" si="87"/>
        <v>0</v>
      </c>
      <c r="Y256" s="103">
        <v>19521978.219999999</v>
      </c>
      <c r="Z256" s="103"/>
      <c r="AA256" s="103">
        <f t="shared" si="88"/>
        <v>19521978.219999999</v>
      </c>
      <c r="AB256" s="103"/>
      <c r="AC256" s="103"/>
      <c r="AD256" s="103">
        <f t="shared" si="89"/>
        <v>0</v>
      </c>
      <c r="AE256" s="103"/>
      <c r="AF256" s="103"/>
      <c r="AG256" s="103">
        <f t="shared" si="90"/>
        <v>0</v>
      </c>
      <c r="AH256" s="103"/>
      <c r="AI256" s="103"/>
      <c r="AJ256" s="109">
        <f t="shared" si="80"/>
        <v>0</v>
      </c>
    </row>
    <row r="257" spans="1:39" ht="15.95" hidden="1" customHeight="1" thickTop="1" thickBot="1" x14ac:dyDescent="0.25">
      <c r="A257" s="52" t="s">
        <v>85</v>
      </c>
      <c r="B257" s="104">
        <f t="shared" si="78"/>
        <v>0</v>
      </c>
      <c r="C257" s="104">
        <f t="shared" si="79"/>
        <v>0</v>
      </c>
      <c r="D257" s="103"/>
      <c r="E257" s="103"/>
      <c r="F257" s="103">
        <f t="shared" si="81"/>
        <v>0</v>
      </c>
      <c r="G257" s="103"/>
      <c r="H257" s="103"/>
      <c r="I257" s="103">
        <f t="shared" si="82"/>
        <v>0</v>
      </c>
      <c r="J257" s="103"/>
      <c r="K257" s="103"/>
      <c r="L257" s="103">
        <f t="shared" si="83"/>
        <v>0</v>
      </c>
      <c r="M257" s="103"/>
      <c r="N257" s="103"/>
      <c r="O257" s="103">
        <f t="shared" si="84"/>
        <v>0</v>
      </c>
      <c r="P257" s="103"/>
      <c r="Q257" s="103"/>
      <c r="R257" s="103">
        <f t="shared" si="85"/>
        <v>0</v>
      </c>
      <c r="S257" s="103"/>
      <c r="T257" s="103"/>
      <c r="U257" s="103">
        <f t="shared" si="86"/>
        <v>0</v>
      </c>
      <c r="V257" s="103"/>
      <c r="W257" s="103"/>
      <c r="X257" s="103">
        <f t="shared" si="87"/>
        <v>0</v>
      </c>
      <c r="Y257" s="103"/>
      <c r="Z257" s="103"/>
      <c r="AA257" s="103">
        <f t="shared" si="88"/>
        <v>0</v>
      </c>
      <c r="AB257" s="103"/>
      <c r="AC257" s="103"/>
      <c r="AD257" s="103">
        <f t="shared" si="89"/>
        <v>0</v>
      </c>
      <c r="AE257" s="103"/>
      <c r="AF257" s="103"/>
      <c r="AG257" s="103">
        <f t="shared" si="90"/>
        <v>0</v>
      </c>
      <c r="AH257" s="103"/>
      <c r="AI257" s="103"/>
      <c r="AJ257" s="109">
        <f t="shared" si="80"/>
        <v>0</v>
      </c>
    </row>
    <row r="258" spans="1:39" ht="15.95" hidden="1" customHeight="1" thickTop="1" thickBot="1" x14ac:dyDescent="0.25">
      <c r="A258" s="52" t="s">
        <v>81</v>
      </c>
      <c r="B258" s="104">
        <f t="shared" si="78"/>
        <v>33182035.609999999</v>
      </c>
      <c r="C258" s="104">
        <f t="shared" si="79"/>
        <v>117542.97000000002</v>
      </c>
      <c r="D258" s="103"/>
      <c r="E258" s="103"/>
      <c r="F258" s="103">
        <f t="shared" si="81"/>
        <v>0</v>
      </c>
      <c r="G258" s="103">
        <v>11966328.52</v>
      </c>
      <c r="H258" s="103">
        <v>73308.25</v>
      </c>
      <c r="I258" s="103">
        <f t="shared" si="82"/>
        <v>12039636.77</v>
      </c>
      <c r="J258" s="103"/>
      <c r="K258" s="103"/>
      <c r="L258" s="103">
        <f t="shared" si="83"/>
        <v>0</v>
      </c>
      <c r="M258" s="103"/>
      <c r="N258" s="103"/>
      <c r="O258" s="103">
        <f t="shared" si="84"/>
        <v>0</v>
      </c>
      <c r="P258" s="103">
        <v>4825836.92</v>
      </c>
      <c r="Q258" s="103">
        <v>9136.7900000000009</v>
      </c>
      <c r="R258" s="103">
        <f t="shared" si="85"/>
        <v>4834973.71</v>
      </c>
      <c r="S258" s="103"/>
      <c r="T258" s="103"/>
      <c r="U258" s="103">
        <f t="shared" si="86"/>
        <v>0</v>
      </c>
      <c r="V258" s="103">
        <v>6500</v>
      </c>
      <c r="W258" s="103"/>
      <c r="X258" s="103">
        <f t="shared" si="87"/>
        <v>6500</v>
      </c>
      <c r="Y258" s="103">
        <v>14716165.460000001</v>
      </c>
      <c r="Z258" s="103">
        <v>6688.52</v>
      </c>
      <c r="AA258" s="103">
        <f t="shared" si="88"/>
        <v>14722853.98</v>
      </c>
      <c r="AB258" s="103"/>
      <c r="AC258" s="103"/>
      <c r="AD258" s="103">
        <f t="shared" si="89"/>
        <v>0</v>
      </c>
      <c r="AE258" s="103">
        <v>776890.62</v>
      </c>
      <c r="AF258" s="103"/>
      <c r="AG258" s="103">
        <f t="shared" si="90"/>
        <v>776890.62</v>
      </c>
      <c r="AH258" s="103">
        <v>890314.09</v>
      </c>
      <c r="AI258" s="103">
        <v>28409.41</v>
      </c>
      <c r="AJ258" s="109">
        <f t="shared" si="80"/>
        <v>918723.5</v>
      </c>
    </row>
    <row r="259" spans="1:39" ht="15.95" hidden="1" customHeight="1" thickTop="1" thickBot="1" x14ac:dyDescent="0.25">
      <c r="A259" s="52" t="s">
        <v>80</v>
      </c>
      <c r="B259" s="104">
        <f t="shared" si="78"/>
        <v>30075002.010000002</v>
      </c>
      <c r="C259" s="104">
        <f t="shared" si="79"/>
        <v>1247976.24</v>
      </c>
      <c r="D259" s="103"/>
      <c r="E259" s="103"/>
      <c r="F259" s="103">
        <f t="shared" si="81"/>
        <v>0</v>
      </c>
      <c r="G259" s="103">
        <v>1612723.71</v>
      </c>
      <c r="H259" s="103">
        <v>1247976.24</v>
      </c>
      <c r="I259" s="103">
        <f t="shared" si="82"/>
        <v>2860699.95</v>
      </c>
      <c r="J259" s="103"/>
      <c r="K259" s="103"/>
      <c r="L259" s="103">
        <f t="shared" si="83"/>
        <v>0</v>
      </c>
      <c r="M259" s="103"/>
      <c r="N259" s="103"/>
      <c r="O259" s="103">
        <f t="shared" si="84"/>
        <v>0</v>
      </c>
      <c r="P259" s="103">
        <v>2669734.16</v>
      </c>
      <c r="Q259" s="103"/>
      <c r="R259" s="103">
        <f t="shared" si="85"/>
        <v>2669734.16</v>
      </c>
      <c r="S259" s="103">
        <v>309104.40000000002</v>
      </c>
      <c r="T259" s="103"/>
      <c r="U259" s="103">
        <f t="shared" si="86"/>
        <v>309104.40000000002</v>
      </c>
      <c r="V259" s="103"/>
      <c r="W259" s="103"/>
      <c r="X259" s="103">
        <f t="shared" si="87"/>
        <v>0</v>
      </c>
      <c r="Y259" s="103">
        <v>18655742.350000001</v>
      </c>
      <c r="Z259" s="103"/>
      <c r="AA259" s="103">
        <f t="shared" si="88"/>
        <v>18655742.350000001</v>
      </c>
      <c r="AB259" s="103"/>
      <c r="AC259" s="103"/>
      <c r="AD259" s="103">
        <f t="shared" si="89"/>
        <v>0</v>
      </c>
      <c r="AE259" s="103">
        <v>1651738.35</v>
      </c>
      <c r="AF259" s="103"/>
      <c r="AG259" s="103">
        <f t="shared" si="90"/>
        <v>1651738.35</v>
      </c>
      <c r="AH259" s="103">
        <v>5175959.04</v>
      </c>
      <c r="AI259" s="103"/>
      <c r="AJ259" s="109">
        <f t="shared" si="80"/>
        <v>5175959.04</v>
      </c>
      <c r="AK259" s="41"/>
    </row>
    <row r="260" spans="1:39" ht="15.95" hidden="1" customHeight="1" thickTop="1" thickBot="1" x14ac:dyDescent="0.25">
      <c r="A260" s="52" t="s">
        <v>108</v>
      </c>
      <c r="B260" s="104">
        <f t="shared" si="78"/>
        <v>45935119.519999996</v>
      </c>
      <c r="C260" s="104">
        <f t="shared" si="79"/>
        <v>0</v>
      </c>
      <c r="D260" s="103"/>
      <c r="E260" s="103"/>
      <c r="F260" s="103">
        <f t="shared" si="81"/>
        <v>0</v>
      </c>
      <c r="G260" s="103">
        <v>18083.810000000001</v>
      </c>
      <c r="H260" s="103"/>
      <c r="I260" s="103">
        <f t="shared" si="82"/>
        <v>18083.810000000001</v>
      </c>
      <c r="J260" s="103"/>
      <c r="K260" s="103"/>
      <c r="L260" s="103">
        <f t="shared" si="83"/>
        <v>0</v>
      </c>
      <c r="M260" s="103"/>
      <c r="N260" s="103"/>
      <c r="O260" s="103">
        <f t="shared" si="84"/>
        <v>0</v>
      </c>
      <c r="P260" s="103">
        <v>272997.92</v>
      </c>
      <c r="Q260" s="103"/>
      <c r="R260" s="103">
        <f t="shared" si="85"/>
        <v>272997.92</v>
      </c>
      <c r="S260" s="103">
        <v>55753.23</v>
      </c>
      <c r="T260" s="103"/>
      <c r="U260" s="103">
        <f t="shared" si="86"/>
        <v>55753.23</v>
      </c>
      <c r="V260" s="103">
        <v>304426.01</v>
      </c>
      <c r="W260" s="103"/>
      <c r="X260" s="103">
        <f t="shared" si="87"/>
        <v>304426.01</v>
      </c>
      <c r="Y260" s="103">
        <v>40591140.549999997</v>
      </c>
      <c r="Z260" s="103"/>
      <c r="AA260" s="103">
        <f t="shared" si="88"/>
        <v>40591140.549999997</v>
      </c>
      <c r="AB260" s="103"/>
      <c r="AC260" s="103"/>
      <c r="AD260" s="103">
        <f t="shared" si="89"/>
        <v>0</v>
      </c>
      <c r="AE260" s="103">
        <v>4426434.93</v>
      </c>
      <c r="AF260" s="103"/>
      <c r="AG260" s="103">
        <f t="shared" si="90"/>
        <v>4426434.93</v>
      </c>
      <c r="AH260" s="103">
        <v>266283.07</v>
      </c>
      <c r="AI260" s="103"/>
      <c r="AJ260" s="109">
        <f t="shared" si="80"/>
        <v>266283.07</v>
      </c>
    </row>
    <row r="261" spans="1:39" ht="15.95" hidden="1" customHeight="1" thickTop="1" thickBot="1" x14ac:dyDescent="0.25">
      <c r="A261" s="52" t="s">
        <v>79</v>
      </c>
      <c r="B261" s="104">
        <f t="shared" si="78"/>
        <v>40961095.740000002</v>
      </c>
      <c r="C261" s="104">
        <f t="shared" si="79"/>
        <v>81832007.399999976</v>
      </c>
      <c r="D261" s="103">
        <v>38658.94</v>
      </c>
      <c r="E261" s="103"/>
      <c r="F261" s="103">
        <f t="shared" si="81"/>
        <v>38658.94</v>
      </c>
      <c r="G261" s="103">
        <v>474927.87</v>
      </c>
      <c r="H261" s="103">
        <v>74908848.689999998</v>
      </c>
      <c r="I261" s="103">
        <f t="shared" si="82"/>
        <v>75383776.560000002</v>
      </c>
      <c r="J261" s="103"/>
      <c r="K261" s="103"/>
      <c r="L261" s="103">
        <f t="shared" si="83"/>
        <v>0</v>
      </c>
      <c r="M261" s="103">
        <v>23953.040000000001</v>
      </c>
      <c r="N261" s="103">
        <v>152380.79999999999</v>
      </c>
      <c r="O261" s="103">
        <f t="shared" si="84"/>
        <v>176333.84</v>
      </c>
      <c r="P261" s="103">
        <v>6039490.4199999999</v>
      </c>
      <c r="Q261" s="103">
        <v>5115703.5999999996</v>
      </c>
      <c r="R261" s="103">
        <f t="shared" si="85"/>
        <v>11155194.02</v>
      </c>
      <c r="S261" s="103">
        <v>4726916.5199999996</v>
      </c>
      <c r="T261" s="103"/>
      <c r="U261" s="103">
        <f t="shared" si="86"/>
        <v>4726916.5199999996</v>
      </c>
      <c r="V261" s="103">
        <v>305673.33</v>
      </c>
      <c r="W261" s="103"/>
      <c r="X261" s="103">
        <f t="shared" si="87"/>
        <v>305673.33</v>
      </c>
      <c r="Y261" s="103">
        <v>19892263.43</v>
      </c>
      <c r="Z261" s="103">
        <v>676188.21</v>
      </c>
      <c r="AA261" s="103">
        <f t="shared" si="88"/>
        <v>20568451.640000001</v>
      </c>
      <c r="AB261" s="103"/>
      <c r="AC261" s="103"/>
      <c r="AD261" s="103">
        <f t="shared" si="89"/>
        <v>0</v>
      </c>
      <c r="AE261" s="103">
        <v>3377884.09</v>
      </c>
      <c r="AF261" s="103"/>
      <c r="AG261" s="103">
        <f t="shared" si="90"/>
        <v>3377884.09</v>
      </c>
      <c r="AH261" s="103">
        <v>6081328.0999999996</v>
      </c>
      <c r="AI261" s="103">
        <v>978886.1</v>
      </c>
      <c r="AJ261" s="109">
        <f t="shared" si="80"/>
        <v>7060214.1999999993</v>
      </c>
    </row>
    <row r="262" spans="1:39" ht="15.95" hidden="1" customHeight="1" thickTop="1" thickBot="1" x14ac:dyDescent="0.25">
      <c r="A262" s="52" t="s">
        <v>84</v>
      </c>
      <c r="B262" s="104">
        <f t="shared" si="78"/>
        <v>2093389.67</v>
      </c>
      <c r="C262" s="104">
        <f t="shared" si="79"/>
        <v>0</v>
      </c>
      <c r="D262" s="103"/>
      <c r="E262" s="103"/>
      <c r="F262" s="103">
        <f t="shared" si="81"/>
        <v>0</v>
      </c>
      <c r="G262" s="103"/>
      <c r="H262" s="103"/>
      <c r="I262" s="103">
        <f t="shared" si="82"/>
        <v>0</v>
      </c>
      <c r="J262" s="103"/>
      <c r="K262" s="103"/>
      <c r="L262" s="103">
        <f t="shared" si="83"/>
        <v>0</v>
      </c>
      <c r="M262" s="103"/>
      <c r="N262" s="103"/>
      <c r="O262" s="103">
        <f t="shared" si="84"/>
        <v>0</v>
      </c>
      <c r="P262" s="103"/>
      <c r="Q262" s="103"/>
      <c r="R262" s="103">
        <f t="shared" si="85"/>
        <v>0</v>
      </c>
      <c r="S262" s="103"/>
      <c r="T262" s="103"/>
      <c r="U262" s="103">
        <f t="shared" si="86"/>
        <v>0</v>
      </c>
      <c r="V262" s="103"/>
      <c r="W262" s="103"/>
      <c r="X262" s="103">
        <f t="shared" si="87"/>
        <v>0</v>
      </c>
      <c r="Y262" s="103">
        <f>1563725.66+529664.01</f>
        <v>2093389.67</v>
      </c>
      <c r="Z262" s="103"/>
      <c r="AA262" s="103">
        <f t="shared" si="88"/>
        <v>2093389.67</v>
      </c>
      <c r="AB262" s="103"/>
      <c r="AC262" s="103"/>
      <c r="AD262" s="103">
        <f t="shared" si="89"/>
        <v>0</v>
      </c>
      <c r="AE262" s="103"/>
      <c r="AF262" s="103"/>
      <c r="AG262" s="103">
        <f t="shared" si="90"/>
        <v>0</v>
      </c>
      <c r="AH262" s="103"/>
      <c r="AI262" s="103"/>
      <c r="AJ262" s="109">
        <f t="shared" si="80"/>
        <v>0</v>
      </c>
      <c r="AK262" s="42"/>
    </row>
    <row r="263" spans="1:39" ht="15.95" hidden="1" customHeight="1" thickTop="1" thickBot="1" x14ac:dyDescent="0.25">
      <c r="A263" s="52" t="s">
        <v>101</v>
      </c>
      <c r="B263" s="104">
        <f t="shared" si="78"/>
        <v>762906.41</v>
      </c>
      <c r="C263" s="104">
        <f t="shared" si="79"/>
        <v>16144773.880000001</v>
      </c>
      <c r="D263" s="103"/>
      <c r="E263" s="103"/>
      <c r="F263" s="103">
        <f t="shared" si="81"/>
        <v>0</v>
      </c>
      <c r="G263" s="103">
        <v>762906.41</v>
      </c>
      <c r="H263" s="103"/>
      <c r="I263" s="103">
        <f t="shared" si="82"/>
        <v>762906.41</v>
      </c>
      <c r="J263" s="103"/>
      <c r="K263" s="103">
        <v>16144773.880000001</v>
      </c>
      <c r="L263" s="103">
        <f t="shared" si="83"/>
        <v>16144773.880000001</v>
      </c>
      <c r="M263" s="103"/>
      <c r="N263" s="103"/>
      <c r="O263" s="103">
        <f t="shared" si="84"/>
        <v>0</v>
      </c>
      <c r="P263" s="103"/>
      <c r="Q263" s="103"/>
      <c r="R263" s="103">
        <f t="shared" si="85"/>
        <v>0</v>
      </c>
      <c r="S263" s="103"/>
      <c r="T263" s="103"/>
      <c r="U263" s="103">
        <f t="shared" si="86"/>
        <v>0</v>
      </c>
      <c r="V263" s="103"/>
      <c r="W263" s="103"/>
      <c r="X263" s="103">
        <f t="shared" si="87"/>
        <v>0</v>
      </c>
      <c r="Y263" s="103"/>
      <c r="Z263" s="103"/>
      <c r="AA263" s="103">
        <f t="shared" si="88"/>
        <v>0</v>
      </c>
      <c r="AB263" s="103"/>
      <c r="AC263" s="103"/>
      <c r="AD263" s="103">
        <f t="shared" si="89"/>
        <v>0</v>
      </c>
      <c r="AE263" s="103"/>
      <c r="AF263" s="103"/>
      <c r="AG263" s="103">
        <f t="shared" si="90"/>
        <v>0</v>
      </c>
      <c r="AH263" s="103"/>
      <c r="AI263" s="103"/>
      <c r="AJ263" s="109">
        <f t="shared" si="8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78"/>
        <v>6332667.629999999</v>
      </c>
      <c r="C264" s="104">
        <f t="shared" si="79"/>
        <v>0</v>
      </c>
      <c r="D264" s="103">
        <v>275415.64</v>
      </c>
      <c r="E264" s="103"/>
      <c r="F264" s="103">
        <f t="shared" si="81"/>
        <v>275415.64</v>
      </c>
      <c r="G264" s="103">
        <v>325780.13</v>
      </c>
      <c r="H264" s="103"/>
      <c r="I264" s="103">
        <f t="shared" si="82"/>
        <v>325780.13</v>
      </c>
      <c r="J264" s="103"/>
      <c r="K264" s="103"/>
      <c r="L264" s="103">
        <f t="shared" si="83"/>
        <v>0</v>
      </c>
      <c r="M264" s="103"/>
      <c r="N264" s="103"/>
      <c r="O264" s="103">
        <f t="shared" si="84"/>
        <v>0</v>
      </c>
      <c r="P264" s="103"/>
      <c r="Q264" s="103"/>
      <c r="R264" s="103">
        <f t="shared" si="85"/>
        <v>0</v>
      </c>
      <c r="S264" s="103"/>
      <c r="T264" s="103"/>
      <c r="U264" s="103">
        <f t="shared" si="86"/>
        <v>0</v>
      </c>
      <c r="V264" s="103"/>
      <c r="W264" s="103"/>
      <c r="X264" s="103">
        <f t="shared" si="87"/>
        <v>0</v>
      </c>
      <c r="Y264" s="103">
        <v>5656256.3399999999</v>
      </c>
      <c r="Z264" s="103"/>
      <c r="AA264" s="103">
        <f t="shared" si="88"/>
        <v>5656256.3399999999</v>
      </c>
      <c r="AB264" s="103"/>
      <c r="AC264" s="103"/>
      <c r="AD264" s="103">
        <f t="shared" si="89"/>
        <v>0</v>
      </c>
      <c r="AE264" s="103">
        <v>61637.93</v>
      </c>
      <c r="AF264" s="103"/>
      <c r="AG264" s="103">
        <f t="shared" si="90"/>
        <v>61637.93</v>
      </c>
      <c r="AH264" s="103">
        <v>13577.59</v>
      </c>
      <c r="AI264" s="103"/>
      <c r="AJ264" s="109">
        <f t="shared" si="80"/>
        <v>13577.59</v>
      </c>
      <c r="AK264" s="26"/>
      <c r="AL264" s="26"/>
      <c r="AM264" s="26"/>
    </row>
    <row r="265" spans="1:39" ht="15.95" hidden="1" customHeight="1" thickTop="1" thickBot="1" x14ac:dyDescent="0.25">
      <c r="A265" s="52" t="s">
        <v>102</v>
      </c>
      <c r="B265" s="104">
        <f t="shared" si="78"/>
        <v>40458517.469999999</v>
      </c>
      <c r="C265" s="104">
        <f t="shared" si="79"/>
        <v>234000</v>
      </c>
      <c r="D265" s="103">
        <v>2558645</v>
      </c>
      <c r="E265" s="103"/>
      <c r="F265" s="103">
        <f t="shared" si="81"/>
        <v>2558645</v>
      </c>
      <c r="G265" s="103"/>
      <c r="H265" s="103"/>
      <c r="I265" s="103">
        <f t="shared" si="82"/>
        <v>0</v>
      </c>
      <c r="J265" s="103"/>
      <c r="K265" s="103"/>
      <c r="L265" s="103">
        <f t="shared" si="83"/>
        <v>0</v>
      </c>
      <c r="M265" s="103"/>
      <c r="N265" s="103"/>
      <c r="O265" s="103">
        <f t="shared" si="84"/>
        <v>0</v>
      </c>
      <c r="P265" s="103">
        <v>1318681.1200000001</v>
      </c>
      <c r="Q265" s="103"/>
      <c r="R265" s="103">
        <f t="shared" si="85"/>
        <v>1318681.1200000001</v>
      </c>
      <c r="S265" s="103"/>
      <c r="T265" s="103"/>
      <c r="U265" s="103">
        <f t="shared" si="86"/>
        <v>0</v>
      </c>
      <c r="V265" s="103">
        <v>29413.83</v>
      </c>
      <c r="W265" s="103"/>
      <c r="X265" s="103">
        <f t="shared" si="87"/>
        <v>29413.83</v>
      </c>
      <c r="Y265" s="103">
        <v>25420921.579999998</v>
      </c>
      <c r="Z265" s="103"/>
      <c r="AA265" s="103">
        <f t="shared" si="88"/>
        <v>25420921.579999998</v>
      </c>
      <c r="AB265" s="103"/>
      <c r="AC265" s="103"/>
      <c r="AD265" s="103">
        <f t="shared" si="89"/>
        <v>0</v>
      </c>
      <c r="AE265" s="103">
        <v>8512214.9800000004</v>
      </c>
      <c r="AF265" s="103">
        <v>234000</v>
      </c>
      <c r="AG265" s="103">
        <f t="shared" si="90"/>
        <v>8746214.9800000004</v>
      </c>
      <c r="AH265" s="103">
        <v>2618640.96</v>
      </c>
      <c r="AI265" s="103"/>
      <c r="AJ265" s="109">
        <f t="shared" si="80"/>
        <v>2618640.96</v>
      </c>
      <c r="AK265" s="42"/>
    </row>
    <row r="266" spans="1:39" ht="15.95" hidden="1" customHeight="1" thickTop="1" thickBot="1" x14ac:dyDescent="0.25">
      <c r="A266" s="51" t="s">
        <v>116</v>
      </c>
      <c r="B266" s="104">
        <f t="shared" si="78"/>
        <v>55051225.25</v>
      </c>
      <c r="C266" s="104">
        <f t="shared" si="79"/>
        <v>319449.24</v>
      </c>
      <c r="D266" s="103">
        <v>8015.53</v>
      </c>
      <c r="E266" s="103"/>
      <c r="F266" s="103">
        <f t="shared" si="81"/>
        <v>8015.53</v>
      </c>
      <c r="G266" s="103">
        <v>129956.76</v>
      </c>
      <c r="H266" s="103"/>
      <c r="I266" s="103">
        <f t="shared" si="82"/>
        <v>129956.76</v>
      </c>
      <c r="J266" s="103"/>
      <c r="K266" s="103">
        <v>319449.24</v>
      </c>
      <c r="L266" s="103">
        <f t="shared" si="83"/>
        <v>319449.24</v>
      </c>
      <c r="M266" s="103">
        <v>62244</v>
      </c>
      <c r="N266" s="103"/>
      <c r="O266" s="103">
        <f t="shared" si="84"/>
        <v>62244</v>
      </c>
      <c r="P266" s="103">
        <v>502227.75</v>
      </c>
      <c r="Q266" s="103"/>
      <c r="R266" s="103">
        <f t="shared" si="85"/>
        <v>502227.75</v>
      </c>
      <c r="S266" s="103">
        <v>40093.1</v>
      </c>
      <c r="T266" s="103"/>
      <c r="U266" s="103">
        <f t="shared" si="86"/>
        <v>40093.1</v>
      </c>
      <c r="V266" s="103">
        <v>30225</v>
      </c>
      <c r="W266" s="103"/>
      <c r="X266" s="103">
        <f t="shared" si="87"/>
        <v>30225</v>
      </c>
      <c r="Y266" s="103">
        <v>53951516.280000001</v>
      </c>
      <c r="Z266" s="103"/>
      <c r="AA266" s="103">
        <f t="shared" si="88"/>
        <v>53951516.280000001</v>
      </c>
      <c r="AB266" s="103"/>
      <c r="AC266" s="103"/>
      <c r="AD266" s="103">
        <f t="shared" si="89"/>
        <v>0</v>
      </c>
      <c r="AE266" s="103">
        <v>-5250</v>
      </c>
      <c r="AF266" s="103"/>
      <c r="AG266" s="103">
        <f t="shared" si="90"/>
        <v>-5250</v>
      </c>
      <c r="AH266" s="103">
        <v>332196.83</v>
      </c>
      <c r="AI266" s="103"/>
      <c r="AJ266" s="109">
        <f t="shared" si="80"/>
        <v>332196.83</v>
      </c>
      <c r="AK266" s="42"/>
    </row>
    <row r="267" spans="1:39" ht="15.95" hidden="1" customHeight="1" thickTop="1" thickBot="1" x14ac:dyDescent="0.25">
      <c r="A267" s="52" t="s">
        <v>107</v>
      </c>
      <c r="B267" s="104">
        <f t="shared" si="78"/>
        <v>0</v>
      </c>
      <c r="C267" s="104">
        <f t="shared" si="79"/>
        <v>0</v>
      </c>
      <c r="D267" s="103"/>
      <c r="E267" s="103"/>
      <c r="F267" s="103">
        <f t="shared" si="81"/>
        <v>0</v>
      </c>
      <c r="G267" s="103"/>
      <c r="H267" s="103"/>
      <c r="I267" s="103">
        <f t="shared" si="82"/>
        <v>0</v>
      </c>
      <c r="J267" s="103"/>
      <c r="K267" s="103"/>
      <c r="L267" s="103">
        <f t="shared" si="83"/>
        <v>0</v>
      </c>
      <c r="M267" s="103"/>
      <c r="N267" s="103"/>
      <c r="O267" s="103">
        <f t="shared" si="84"/>
        <v>0</v>
      </c>
      <c r="P267" s="103"/>
      <c r="Q267" s="103"/>
      <c r="R267" s="103">
        <f t="shared" si="85"/>
        <v>0</v>
      </c>
      <c r="S267" s="103"/>
      <c r="T267" s="103"/>
      <c r="U267" s="103">
        <f t="shared" si="86"/>
        <v>0</v>
      </c>
      <c r="V267" s="103"/>
      <c r="W267" s="103"/>
      <c r="X267" s="103">
        <f t="shared" si="87"/>
        <v>0</v>
      </c>
      <c r="Y267" s="103"/>
      <c r="Z267" s="103"/>
      <c r="AA267" s="103">
        <f t="shared" si="88"/>
        <v>0</v>
      </c>
      <c r="AB267" s="103"/>
      <c r="AC267" s="103"/>
      <c r="AD267" s="103">
        <f t="shared" si="89"/>
        <v>0</v>
      </c>
      <c r="AE267" s="103"/>
      <c r="AF267" s="103"/>
      <c r="AG267" s="103">
        <f t="shared" si="90"/>
        <v>0</v>
      </c>
      <c r="AH267" s="103"/>
      <c r="AI267" s="103"/>
      <c r="AJ267" s="109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78"/>
        <v>5666679.1699999999</v>
      </c>
      <c r="C268" s="104">
        <f t="shared" si="79"/>
        <v>0</v>
      </c>
      <c r="D268" s="103"/>
      <c r="E268" s="103"/>
      <c r="F268" s="103">
        <f t="shared" si="81"/>
        <v>0</v>
      </c>
      <c r="G268" s="103"/>
      <c r="H268" s="103"/>
      <c r="I268" s="103">
        <f t="shared" si="82"/>
        <v>0</v>
      </c>
      <c r="J268" s="103"/>
      <c r="K268" s="103"/>
      <c r="L268" s="103">
        <f t="shared" si="83"/>
        <v>0</v>
      </c>
      <c r="M268" s="103"/>
      <c r="N268" s="103"/>
      <c r="O268" s="103">
        <f t="shared" si="84"/>
        <v>0</v>
      </c>
      <c r="P268" s="103"/>
      <c r="Q268" s="103"/>
      <c r="R268" s="103">
        <f t="shared" si="85"/>
        <v>0</v>
      </c>
      <c r="S268" s="103"/>
      <c r="T268" s="103"/>
      <c r="U268" s="103">
        <f t="shared" si="86"/>
        <v>0</v>
      </c>
      <c r="V268" s="103"/>
      <c r="W268" s="103"/>
      <c r="X268" s="103">
        <f t="shared" si="87"/>
        <v>0</v>
      </c>
      <c r="Y268" s="103">
        <v>5666679.1699999999</v>
      </c>
      <c r="Z268" s="103"/>
      <c r="AA268" s="103">
        <f t="shared" si="88"/>
        <v>5666679.1699999999</v>
      </c>
      <c r="AB268" s="103"/>
      <c r="AC268" s="103"/>
      <c r="AD268" s="103">
        <f t="shared" si="89"/>
        <v>0</v>
      </c>
      <c r="AE268" s="103"/>
      <c r="AF268" s="103"/>
      <c r="AG268" s="103">
        <f t="shared" si="90"/>
        <v>0</v>
      </c>
      <c r="AH268" s="103"/>
      <c r="AI268" s="103"/>
      <c r="AJ268" s="109">
        <f t="shared" si="80"/>
        <v>0</v>
      </c>
    </row>
    <row r="269" spans="1:39" ht="15.95" hidden="1" customHeight="1" thickTop="1" thickBot="1" x14ac:dyDescent="0.25">
      <c r="A269" s="52" t="s">
        <v>105</v>
      </c>
      <c r="B269" s="104">
        <f t="shared" si="78"/>
        <v>0</v>
      </c>
      <c r="C269" s="104">
        <f t="shared" si="79"/>
        <v>0</v>
      </c>
      <c r="D269" s="103"/>
      <c r="E269" s="103"/>
      <c r="F269" s="103">
        <f t="shared" si="81"/>
        <v>0</v>
      </c>
      <c r="G269" s="103"/>
      <c r="H269" s="103"/>
      <c r="I269" s="103">
        <f t="shared" si="82"/>
        <v>0</v>
      </c>
      <c r="J269" s="103"/>
      <c r="K269" s="103"/>
      <c r="L269" s="103">
        <f t="shared" si="83"/>
        <v>0</v>
      </c>
      <c r="M269" s="103"/>
      <c r="N269" s="103"/>
      <c r="O269" s="103">
        <f t="shared" si="84"/>
        <v>0</v>
      </c>
      <c r="P269" s="103"/>
      <c r="Q269" s="103"/>
      <c r="R269" s="103">
        <f t="shared" si="85"/>
        <v>0</v>
      </c>
      <c r="S269" s="103"/>
      <c r="T269" s="103"/>
      <c r="U269" s="103">
        <f t="shared" si="86"/>
        <v>0</v>
      </c>
      <c r="V269" s="103"/>
      <c r="W269" s="103"/>
      <c r="X269" s="103">
        <f t="shared" si="87"/>
        <v>0</v>
      </c>
      <c r="Y269" s="103"/>
      <c r="Z269" s="103"/>
      <c r="AA269" s="103">
        <f t="shared" si="88"/>
        <v>0</v>
      </c>
      <c r="AB269" s="103"/>
      <c r="AC269" s="103"/>
      <c r="AD269" s="103">
        <f t="shared" si="89"/>
        <v>0</v>
      </c>
      <c r="AE269" s="103"/>
      <c r="AF269" s="103"/>
      <c r="AG269" s="103">
        <f t="shared" si="90"/>
        <v>0</v>
      </c>
      <c r="AH269" s="103"/>
      <c r="AI269" s="103"/>
      <c r="AJ269" s="109">
        <f t="shared" si="80"/>
        <v>0</v>
      </c>
    </row>
    <row r="270" spans="1:39" ht="15.95" hidden="1" customHeight="1" thickTop="1" thickBot="1" x14ac:dyDescent="0.25">
      <c r="A270" s="52" t="s">
        <v>115</v>
      </c>
      <c r="B270" s="104">
        <f t="shared" si="78"/>
        <v>36800518.089999996</v>
      </c>
      <c r="C270" s="104">
        <f t="shared" si="79"/>
        <v>311460.05</v>
      </c>
      <c r="D270" s="103">
        <v>133249.65</v>
      </c>
      <c r="E270" s="103"/>
      <c r="F270" s="103">
        <f t="shared" si="81"/>
        <v>133249.65</v>
      </c>
      <c r="G270" s="103">
        <v>1185129.04</v>
      </c>
      <c r="H270" s="103"/>
      <c r="I270" s="103">
        <f t="shared" si="82"/>
        <v>1185129.04</v>
      </c>
      <c r="J270" s="103"/>
      <c r="K270" s="103"/>
      <c r="L270" s="103">
        <f t="shared" si="83"/>
        <v>0</v>
      </c>
      <c r="M270" s="103">
        <v>412619.04</v>
      </c>
      <c r="N270" s="103"/>
      <c r="O270" s="103">
        <f t="shared" si="84"/>
        <v>412619.04</v>
      </c>
      <c r="P270" s="103">
        <v>11975872.279999999</v>
      </c>
      <c r="Q270" s="103">
        <v>298594.92</v>
      </c>
      <c r="R270" s="103">
        <f t="shared" si="85"/>
        <v>12274467.199999999</v>
      </c>
      <c r="S270" s="103">
        <v>1419.28</v>
      </c>
      <c r="T270" s="103"/>
      <c r="U270" s="103">
        <f t="shared" si="86"/>
        <v>1419.28</v>
      </c>
      <c r="V270" s="103">
        <v>221025.33</v>
      </c>
      <c r="W270" s="103">
        <v>5165.13</v>
      </c>
      <c r="X270" s="103">
        <f t="shared" si="87"/>
        <v>226190.46</v>
      </c>
      <c r="Y270" s="103">
        <v>21579076.539999999</v>
      </c>
      <c r="Z270" s="103"/>
      <c r="AA270" s="103">
        <f t="shared" si="88"/>
        <v>21579076.539999999</v>
      </c>
      <c r="AB270" s="103"/>
      <c r="AC270" s="103"/>
      <c r="AD270" s="103">
        <f t="shared" si="89"/>
        <v>0</v>
      </c>
      <c r="AE270" s="103">
        <v>268725.62</v>
      </c>
      <c r="AF270" s="103">
        <v>4450</v>
      </c>
      <c r="AG270" s="103">
        <f t="shared" si="90"/>
        <v>273175.62</v>
      </c>
      <c r="AH270" s="103">
        <v>1023401.31</v>
      </c>
      <c r="AI270" s="103">
        <v>3250</v>
      </c>
      <c r="AJ270" s="109">
        <f t="shared" si="80"/>
        <v>1026651.31</v>
      </c>
    </row>
    <row r="271" spans="1:39" ht="15.95" hidden="1" customHeight="1" thickTop="1" thickBot="1" x14ac:dyDescent="0.25">
      <c r="A271" s="52" t="s">
        <v>117</v>
      </c>
      <c r="B271" s="104">
        <f t="shared" si="78"/>
        <v>17356591.490000002</v>
      </c>
      <c r="C271" s="104">
        <f t="shared" si="79"/>
        <v>692332225.04999995</v>
      </c>
      <c r="D271" s="103">
        <v>3069346.18</v>
      </c>
      <c r="E271" s="103"/>
      <c r="F271" s="103">
        <f t="shared" si="81"/>
        <v>3069346.18</v>
      </c>
      <c r="G271" s="103">
        <v>14008133.58</v>
      </c>
      <c r="H271" s="103">
        <v>5655274.7699999996</v>
      </c>
      <c r="I271" s="103">
        <f t="shared" si="82"/>
        <v>19663408.350000001</v>
      </c>
      <c r="J271" s="103"/>
      <c r="K271" s="103">
        <v>686676950.27999997</v>
      </c>
      <c r="L271" s="103">
        <f t="shared" si="83"/>
        <v>686676950.27999997</v>
      </c>
      <c r="M271" s="103">
        <v>279111.73</v>
      </c>
      <c r="N271" s="103"/>
      <c r="O271" s="103">
        <f t="shared" si="84"/>
        <v>279111.73</v>
      </c>
      <c r="P271" s="103"/>
      <c r="Q271" s="103"/>
      <c r="R271" s="103">
        <f t="shared" si="85"/>
        <v>0</v>
      </c>
      <c r="S271" s="103"/>
      <c r="T271" s="103"/>
      <c r="U271" s="103">
        <f t="shared" si="86"/>
        <v>0</v>
      </c>
      <c r="V271" s="103"/>
      <c r="W271" s="103"/>
      <c r="X271" s="103">
        <f t="shared" si="87"/>
        <v>0</v>
      </c>
      <c r="Y271" s="103"/>
      <c r="Z271" s="103"/>
      <c r="AA271" s="103">
        <f t="shared" si="88"/>
        <v>0</v>
      </c>
      <c r="AB271" s="103"/>
      <c r="AC271" s="103"/>
      <c r="AD271" s="103">
        <f t="shared" si="89"/>
        <v>0</v>
      </c>
      <c r="AE271" s="103"/>
      <c r="AF271" s="103"/>
      <c r="AG271" s="103">
        <f t="shared" si="90"/>
        <v>0</v>
      </c>
      <c r="AH271" s="103"/>
      <c r="AI271" s="103"/>
      <c r="AJ271" s="109">
        <f t="shared" si="80"/>
        <v>0</v>
      </c>
    </row>
    <row r="272" spans="1:39" ht="15.95" hidden="1" customHeight="1" thickTop="1" thickBot="1" x14ac:dyDescent="0.25">
      <c r="A272" s="52" t="s">
        <v>120</v>
      </c>
      <c r="B272" s="104">
        <f t="shared" si="78"/>
        <v>16480497.119999999</v>
      </c>
      <c r="C272" s="104">
        <f t="shared" si="79"/>
        <v>462641.7</v>
      </c>
      <c r="D272" s="103"/>
      <c r="E272" s="103"/>
      <c r="F272" s="103">
        <f t="shared" si="81"/>
        <v>0</v>
      </c>
      <c r="G272" s="103">
        <v>61836.53</v>
      </c>
      <c r="H272" s="103"/>
      <c r="I272" s="103">
        <f t="shared" si="82"/>
        <v>61836.53</v>
      </c>
      <c r="J272" s="103"/>
      <c r="K272" s="103"/>
      <c r="L272" s="103">
        <f t="shared" si="83"/>
        <v>0</v>
      </c>
      <c r="M272" s="103">
        <v>36366.35</v>
      </c>
      <c r="N272" s="103"/>
      <c r="O272" s="103">
        <f t="shared" si="84"/>
        <v>36366.35</v>
      </c>
      <c r="P272" s="103">
        <v>999102.25</v>
      </c>
      <c r="Q272" s="103"/>
      <c r="R272" s="103">
        <f t="shared" si="85"/>
        <v>999102.25</v>
      </c>
      <c r="S272" s="103">
        <v>6583.82</v>
      </c>
      <c r="T272" s="103"/>
      <c r="U272" s="103">
        <f t="shared" si="86"/>
        <v>6583.82</v>
      </c>
      <c r="V272" s="103">
        <v>146755.04</v>
      </c>
      <c r="W272" s="103"/>
      <c r="X272" s="103">
        <f t="shared" si="87"/>
        <v>146755.04</v>
      </c>
      <c r="Y272" s="103">
        <v>13561051.91</v>
      </c>
      <c r="Z272" s="103">
        <v>63278</v>
      </c>
      <c r="AA272" s="103">
        <f t="shared" si="88"/>
        <v>13624329.91</v>
      </c>
      <c r="AB272" s="103"/>
      <c r="AC272" s="103"/>
      <c r="AD272" s="103">
        <f t="shared" si="89"/>
        <v>0</v>
      </c>
      <c r="AE272" s="103">
        <v>955054.96</v>
      </c>
      <c r="AF272" s="103">
        <v>399363.7</v>
      </c>
      <c r="AG272" s="103">
        <f t="shared" si="90"/>
        <v>1354418.66</v>
      </c>
      <c r="AH272" s="103">
        <v>713746.26</v>
      </c>
      <c r="AI272" s="103"/>
      <c r="AJ272" s="109">
        <f t="shared" si="80"/>
        <v>713746.26</v>
      </c>
    </row>
    <row r="273" spans="1:36" ht="15.95" hidden="1" customHeight="1" thickTop="1" thickBot="1" x14ac:dyDescent="0.25">
      <c r="A273" s="52" t="s">
        <v>166</v>
      </c>
      <c r="B273" s="104">
        <f t="shared" si="78"/>
        <v>10031155.57</v>
      </c>
      <c r="C273" s="104">
        <f t="shared" si="79"/>
        <v>0</v>
      </c>
      <c r="D273" s="103"/>
      <c r="E273" s="103"/>
      <c r="F273" s="103">
        <f t="shared" si="81"/>
        <v>0</v>
      </c>
      <c r="G273" s="103">
        <v>218852.3</v>
      </c>
      <c r="H273" s="103"/>
      <c r="I273" s="103">
        <f t="shared" si="82"/>
        <v>218852.3</v>
      </c>
      <c r="J273" s="103"/>
      <c r="K273" s="103"/>
      <c r="L273" s="103">
        <f t="shared" si="83"/>
        <v>0</v>
      </c>
      <c r="M273" s="103">
        <v>10310.34</v>
      </c>
      <c r="N273" s="103"/>
      <c r="O273" s="103">
        <f t="shared" si="84"/>
        <v>10310.34</v>
      </c>
      <c r="P273" s="103">
        <v>604959.34</v>
      </c>
      <c r="Q273" s="103"/>
      <c r="R273" s="103">
        <f t="shared" si="85"/>
        <v>604959.34</v>
      </c>
      <c r="S273" s="103">
        <v>354359.98</v>
      </c>
      <c r="T273" s="103"/>
      <c r="U273" s="103">
        <f t="shared" si="86"/>
        <v>354359.98</v>
      </c>
      <c r="V273" s="103">
        <v>134261.60999999999</v>
      </c>
      <c r="W273" s="103"/>
      <c r="X273" s="103">
        <f t="shared" si="87"/>
        <v>134261.60999999999</v>
      </c>
      <c r="Y273" s="103">
        <v>3435170.58</v>
      </c>
      <c r="Z273" s="103"/>
      <c r="AA273" s="103">
        <f t="shared" si="88"/>
        <v>3435170.58</v>
      </c>
      <c r="AB273" s="103"/>
      <c r="AC273" s="103"/>
      <c r="AD273" s="103">
        <f t="shared" si="89"/>
        <v>0</v>
      </c>
      <c r="AE273" s="103">
        <v>5007476.88</v>
      </c>
      <c r="AF273" s="103"/>
      <c r="AG273" s="103">
        <f t="shared" si="90"/>
        <v>5007476.88</v>
      </c>
      <c r="AH273" s="103">
        <v>265764.53999999998</v>
      </c>
      <c r="AI273" s="103"/>
      <c r="AJ273" s="109">
        <f t="shared" si="80"/>
        <v>265764.53999999998</v>
      </c>
    </row>
    <row r="274" spans="1:36" ht="15.95" hidden="1" customHeight="1" thickTop="1" thickBot="1" x14ac:dyDescent="0.25">
      <c r="A274" s="52" t="s">
        <v>103</v>
      </c>
      <c r="B274" s="104">
        <f t="shared" si="78"/>
        <v>0</v>
      </c>
      <c r="C274" s="104">
        <f t="shared" si="79"/>
        <v>0</v>
      </c>
      <c r="D274" s="103"/>
      <c r="E274" s="103"/>
      <c r="F274" s="103">
        <f t="shared" si="81"/>
        <v>0</v>
      </c>
      <c r="G274" s="103"/>
      <c r="H274" s="103"/>
      <c r="I274" s="103">
        <f t="shared" si="82"/>
        <v>0</v>
      </c>
      <c r="J274" s="103"/>
      <c r="K274" s="103"/>
      <c r="L274" s="103">
        <f t="shared" si="83"/>
        <v>0</v>
      </c>
      <c r="M274" s="103"/>
      <c r="N274" s="103"/>
      <c r="O274" s="103">
        <f t="shared" si="84"/>
        <v>0</v>
      </c>
      <c r="P274" s="103"/>
      <c r="Q274" s="103"/>
      <c r="R274" s="103">
        <f t="shared" si="85"/>
        <v>0</v>
      </c>
      <c r="S274" s="103"/>
      <c r="T274" s="103"/>
      <c r="U274" s="103">
        <f t="shared" si="86"/>
        <v>0</v>
      </c>
      <c r="V274" s="103"/>
      <c r="W274" s="103"/>
      <c r="X274" s="103">
        <f t="shared" si="87"/>
        <v>0</v>
      </c>
      <c r="Y274" s="103"/>
      <c r="Z274" s="103"/>
      <c r="AA274" s="103">
        <f t="shared" si="88"/>
        <v>0</v>
      </c>
      <c r="AB274" s="103"/>
      <c r="AC274" s="103"/>
      <c r="AD274" s="103">
        <f t="shared" si="89"/>
        <v>0</v>
      </c>
      <c r="AE274" s="103"/>
      <c r="AF274" s="103"/>
      <c r="AG274" s="103">
        <f t="shared" si="90"/>
        <v>0</v>
      </c>
      <c r="AH274" s="103"/>
      <c r="AI274" s="103"/>
      <c r="AJ274" s="109">
        <f t="shared" si="80"/>
        <v>0</v>
      </c>
    </row>
    <row r="275" spans="1:36" ht="15.95" hidden="1" customHeight="1" thickTop="1" thickBot="1" x14ac:dyDescent="0.25">
      <c r="A275" s="51" t="s">
        <v>110</v>
      </c>
      <c r="B275" s="104">
        <f t="shared" si="78"/>
        <v>0</v>
      </c>
      <c r="C275" s="104">
        <f t="shared" si="79"/>
        <v>14661495.710000001</v>
      </c>
      <c r="D275" s="103"/>
      <c r="E275" s="103"/>
      <c r="F275" s="103">
        <f t="shared" si="81"/>
        <v>0</v>
      </c>
      <c r="G275" s="103"/>
      <c r="H275" s="103"/>
      <c r="I275" s="103">
        <f t="shared" si="82"/>
        <v>0</v>
      </c>
      <c r="J275" s="103"/>
      <c r="K275" s="103">
        <v>14661495.710000001</v>
      </c>
      <c r="L275" s="103">
        <f t="shared" si="83"/>
        <v>14661495.710000001</v>
      </c>
      <c r="M275" s="103"/>
      <c r="N275" s="103"/>
      <c r="O275" s="103">
        <f t="shared" si="84"/>
        <v>0</v>
      </c>
      <c r="P275" s="103"/>
      <c r="Q275" s="103"/>
      <c r="R275" s="103">
        <f t="shared" si="85"/>
        <v>0</v>
      </c>
      <c r="S275" s="103"/>
      <c r="T275" s="103"/>
      <c r="U275" s="103">
        <f t="shared" si="86"/>
        <v>0</v>
      </c>
      <c r="V275" s="103"/>
      <c r="W275" s="103"/>
      <c r="X275" s="103">
        <f t="shared" si="87"/>
        <v>0</v>
      </c>
      <c r="Y275" s="103"/>
      <c r="Z275" s="103"/>
      <c r="AA275" s="103">
        <f t="shared" si="88"/>
        <v>0</v>
      </c>
      <c r="AB275" s="103"/>
      <c r="AC275" s="103"/>
      <c r="AD275" s="103">
        <f t="shared" si="89"/>
        <v>0</v>
      </c>
      <c r="AE275" s="103"/>
      <c r="AF275" s="103"/>
      <c r="AG275" s="103">
        <f t="shared" si="90"/>
        <v>0</v>
      </c>
      <c r="AH275" s="103"/>
      <c r="AI275" s="103"/>
      <c r="AJ275" s="109">
        <f t="shared" si="80"/>
        <v>0</v>
      </c>
    </row>
    <row r="276" spans="1:36" ht="15.95" hidden="1" customHeight="1" thickTop="1" thickBot="1" x14ac:dyDescent="0.25">
      <c r="A276" s="52" t="s">
        <v>164</v>
      </c>
      <c r="B276" s="104">
        <f t="shared" si="78"/>
        <v>214823.48</v>
      </c>
      <c r="C276" s="104">
        <f t="shared" si="79"/>
        <v>0</v>
      </c>
      <c r="D276" s="103"/>
      <c r="E276" s="103"/>
      <c r="F276" s="103">
        <f t="shared" si="81"/>
        <v>0</v>
      </c>
      <c r="G276" s="103"/>
      <c r="H276" s="103"/>
      <c r="I276" s="103">
        <f t="shared" si="82"/>
        <v>0</v>
      </c>
      <c r="J276" s="103"/>
      <c r="K276" s="103"/>
      <c r="L276" s="103">
        <f t="shared" si="83"/>
        <v>0</v>
      </c>
      <c r="M276" s="103"/>
      <c r="N276" s="103"/>
      <c r="O276" s="103">
        <f t="shared" si="84"/>
        <v>0</v>
      </c>
      <c r="P276" s="103">
        <v>2465.5100000000002</v>
      </c>
      <c r="Q276" s="103"/>
      <c r="R276" s="103">
        <f t="shared" si="85"/>
        <v>2465.5100000000002</v>
      </c>
      <c r="S276" s="103"/>
      <c r="T276" s="103"/>
      <c r="U276" s="103">
        <f t="shared" si="86"/>
        <v>0</v>
      </c>
      <c r="V276" s="103"/>
      <c r="W276" s="103"/>
      <c r="X276" s="103">
        <f t="shared" si="87"/>
        <v>0</v>
      </c>
      <c r="Y276" s="103">
        <v>145105.38</v>
      </c>
      <c r="Z276" s="103"/>
      <c r="AA276" s="103">
        <f t="shared" si="88"/>
        <v>145105.38</v>
      </c>
      <c r="AB276" s="103"/>
      <c r="AC276" s="103"/>
      <c r="AD276" s="103">
        <f t="shared" si="89"/>
        <v>0</v>
      </c>
      <c r="AE276" s="103"/>
      <c r="AF276" s="103"/>
      <c r="AG276" s="103">
        <f t="shared" si="90"/>
        <v>0</v>
      </c>
      <c r="AH276" s="103">
        <v>67252.59</v>
      </c>
      <c r="AI276" s="103"/>
      <c r="AJ276" s="109">
        <f t="shared" si="80"/>
        <v>67252.59</v>
      </c>
    </row>
    <row r="277" spans="1:36" ht="15.95" hidden="1" customHeight="1" thickTop="1" thickBot="1" x14ac:dyDescent="0.25">
      <c r="A277" s="52" t="s">
        <v>119</v>
      </c>
      <c r="B277" s="104">
        <f t="shared" si="78"/>
        <v>10889784.73</v>
      </c>
      <c r="C277" s="104">
        <f t="shared" si="79"/>
        <v>0</v>
      </c>
      <c r="D277" s="103">
        <v>321.55</v>
      </c>
      <c r="E277" s="103"/>
      <c r="F277" s="103">
        <f t="shared" si="81"/>
        <v>321.55</v>
      </c>
      <c r="G277" s="103">
        <v>8359584.5999999996</v>
      </c>
      <c r="H277" s="103"/>
      <c r="I277" s="103">
        <f t="shared" si="82"/>
        <v>8359584.5999999996</v>
      </c>
      <c r="J277" s="103"/>
      <c r="K277" s="103"/>
      <c r="L277" s="103">
        <f t="shared" si="83"/>
        <v>0</v>
      </c>
      <c r="M277" s="103"/>
      <c r="N277" s="103"/>
      <c r="O277" s="103">
        <f t="shared" si="84"/>
        <v>0</v>
      </c>
      <c r="P277" s="103">
        <v>2453848.83</v>
      </c>
      <c r="Q277" s="103"/>
      <c r="R277" s="103">
        <f t="shared" si="85"/>
        <v>2453848.83</v>
      </c>
      <c r="S277" s="103"/>
      <c r="T277" s="103"/>
      <c r="U277" s="103">
        <f t="shared" si="86"/>
        <v>0</v>
      </c>
      <c r="V277" s="103"/>
      <c r="W277" s="103"/>
      <c r="X277" s="103">
        <f t="shared" si="87"/>
        <v>0</v>
      </c>
      <c r="Y277" s="103"/>
      <c r="Z277" s="103"/>
      <c r="AA277" s="103">
        <f t="shared" si="88"/>
        <v>0</v>
      </c>
      <c r="AB277" s="103"/>
      <c r="AC277" s="103"/>
      <c r="AD277" s="103">
        <f t="shared" si="89"/>
        <v>0</v>
      </c>
      <c r="AE277" s="103">
        <v>37237.19</v>
      </c>
      <c r="AF277" s="103"/>
      <c r="AG277" s="103">
        <f t="shared" si="90"/>
        <v>37237.19</v>
      </c>
      <c r="AH277" s="103">
        <v>38792.559999999998</v>
      </c>
      <c r="AI277" s="103"/>
      <c r="AJ277" s="109">
        <f t="shared" si="80"/>
        <v>38792.559999999998</v>
      </c>
    </row>
    <row r="278" spans="1:36" ht="15.95" hidden="1" customHeight="1" thickTop="1" thickBot="1" x14ac:dyDescent="0.25">
      <c r="A278" s="52" t="s">
        <v>121</v>
      </c>
      <c r="B278" s="104">
        <f t="shared" si="78"/>
        <v>0</v>
      </c>
      <c r="C278" s="104">
        <f t="shared" si="79"/>
        <v>0</v>
      </c>
      <c r="D278" s="103"/>
      <c r="E278" s="103"/>
      <c r="F278" s="103">
        <f t="shared" si="81"/>
        <v>0</v>
      </c>
      <c r="G278" s="103"/>
      <c r="H278" s="103"/>
      <c r="I278" s="103">
        <f t="shared" si="82"/>
        <v>0</v>
      </c>
      <c r="J278" s="103"/>
      <c r="K278" s="103"/>
      <c r="L278" s="103">
        <f t="shared" si="83"/>
        <v>0</v>
      </c>
      <c r="M278" s="103"/>
      <c r="N278" s="103"/>
      <c r="O278" s="103">
        <f t="shared" si="84"/>
        <v>0</v>
      </c>
      <c r="P278" s="103"/>
      <c r="Q278" s="103"/>
      <c r="R278" s="103">
        <f t="shared" si="85"/>
        <v>0</v>
      </c>
      <c r="S278" s="103"/>
      <c r="T278" s="103"/>
      <c r="U278" s="103">
        <f t="shared" si="86"/>
        <v>0</v>
      </c>
      <c r="V278" s="103"/>
      <c r="W278" s="103"/>
      <c r="X278" s="103">
        <f t="shared" si="87"/>
        <v>0</v>
      </c>
      <c r="Y278" s="103"/>
      <c r="Z278" s="103"/>
      <c r="AA278" s="103">
        <f t="shared" si="88"/>
        <v>0</v>
      </c>
      <c r="AB278" s="103"/>
      <c r="AC278" s="103"/>
      <c r="AD278" s="103">
        <f t="shared" si="89"/>
        <v>0</v>
      </c>
      <c r="AE278" s="103"/>
      <c r="AF278" s="103"/>
      <c r="AG278" s="103">
        <f t="shared" si="90"/>
        <v>0</v>
      </c>
      <c r="AH278" s="103"/>
      <c r="AI278" s="103"/>
      <c r="AJ278" s="109">
        <f t="shared" si="80"/>
        <v>0</v>
      </c>
    </row>
    <row r="279" spans="1:36" ht="15.95" hidden="1" customHeight="1" thickTop="1" thickBot="1" x14ac:dyDescent="0.25">
      <c r="A279" s="52" t="s">
        <v>88</v>
      </c>
      <c r="B279" s="104">
        <f t="shared" si="78"/>
        <v>0</v>
      </c>
      <c r="C279" s="104">
        <f t="shared" si="79"/>
        <v>0</v>
      </c>
      <c r="D279" s="103"/>
      <c r="E279" s="103"/>
      <c r="F279" s="103">
        <f t="shared" si="81"/>
        <v>0</v>
      </c>
      <c r="G279" s="103"/>
      <c r="H279" s="103"/>
      <c r="I279" s="103">
        <f t="shared" si="82"/>
        <v>0</v>
      </c>
      <c r="J279" s="103"/>
      <c r="K279" s="103"/>
      <c r="L279" s="103">
        <f t="shared" si="83"/>
        <v>0</v>
      </c>
      <c r="M279" s="103"/>
      <c r="N279" s="103"/>
      <c r="O279" s="103">
        <f t="shared" si="84"/>
        <v>0</v>
      </c>
      <c r="P279" s="103"/>
      <c r="Q279" s="103"/>
      <c r="R279" s="103">
        <f t="shared" si="85"/>
        <v>0</v>
      </c>
      <c r="S279" s="103"/>
      <c r="T279" s="103"/>
      <c r="U279" s="103">
        <f t="shared" si="86"/>
        <v>0</v>
      </c>
      <c r="V279" s="103"/>
      <c r="W279" s="103"/>
      <c r="X279" s="103">
        <f t="shared" si="87"/>
        <v>0</v>
      </c>
      <c r="Y279" s="103"/>
      <c r="Z279" s="103"/>
      <c r="AA279" s="103">
        <f t="shared" si="88"/>
        <v>0</v>
      </c>
      <c r="AB279" s="103"/>
      <c r="AC279" s="103"/>
      <c r="AD279" s="103">
        <f t="shared" si="89"/>
        <v>0</v>
      </c>
      <c r="AE279" s="103"/>
      <c r="AF279" s="103"/>
      <c r="AG279" s="103">
        <f t="shared" si="90"/>
        <v>0</v>
      </c>
      <c r="AH279" s="103"/>
      <c r="AI279" s="103"/>
      <c r="AJ279" s="109">
        <f t="shared" si="80"/>
        <v>0</v>
      </c>
    </row>
    <row r="280" spans="1:36" ht="15.95" hidden="1" customHeight="1" thickTop="1" thickBot="1" x14ac:dyDescent="0.25">
      <c r="A280" s="52" t="s">
        <v>106</v>
      </c>
      <c r="B280" s="104">
        <f t="shared" si="78"/>
        <v>0</v>
      </c>
      <c r="C280" s="104">
        <f t="shared" si="79"/>
        <v>0</v>
      </c>
      <c r="D280" s="103"/>
      <c r="E280" s="103"/>
      <c r="F280" s="103">
        <f t="shared" si="81"/>
        <v>0</v>
      </c>
      <c r="G280" s="103"/>
      <c r="H280" s="103"/>
      <c r="I280" s="103">
        <f t="shared" si="82"/>
        <v>0</v>
      </c>
      <c r="J280" s="103"/>
      <c r="K280" s="103"/>
      <c r="L280" s="103">
        <f t="shared" si="83"/>
        <v>0</v>
      </c>
      <c r="M280" s="103"/>
      <c r="N280" s="103"/>
      <c r="O280" s="103">
        <f t="shared" si="84"/>
        <v>0</v>
      </c>
      <c r="P280" s="103"/>
      <c r="Q280" s="103"/>
      <c r="R280" s="103">
        <f t="shared" si="85"/>
        <v>0</v>
      </c>
      <c r="S280" s="103"/>
      <c r="T280" s="103"/>
      <c r="U280" s="103">
        <f t="shared" si="86"/>
        <v>0</v>
      </c>
      <c r="V280" s="103"/>
      <c r="W280" s="103"/>
      <c r="X280" s="103">
        <f t="shared" si="87"/>
        <v>0</v>
      </c>
      <c r="Y280" s="103"/>
      <c r="Z280" s="103"/>
      <c r="AA280" s="103">
        <f t="shared" si="88"/>
        <v>0</v>
      </c>
      <c r="AB280" s="103"/>
      <c r="AC280" s="103"/>
      <c r="AD280" s="103">
        <f t="shared" si="89"/>
        <v>0</v>
      </c>
      <c r="AE280" s="103"/>
      <c r="AF280" s="103"/>
      <c r="AG280" s="103">
        <f t="shared" si="90"/>
        <v>0</v>
      </c>
      <c r="AH280" s="103"/>
      <c r="AI280" s="103"/>
      <c r="AJ280" s="109">
        <f t="shared" si="80"/>
        <v>0</v>
      </c>
    </row>
    <row r="281" spans="1:36" ht="15.95" hidden="1" customHeight="1" thickTop="1" thickBot="1" x14ac:dyDescent="0.25">
      <c r="A281" s="52" t="s">
        <v>104</v>
      </c>
      <c r="B281" s="104">
        <f t="shared" si="78"/>
        <v>2731988.01</v>
      </c>
      <c r="C281" s="104">
        <f t="shared" si="79"/>
        <v>35143173.009999998</v>
      </c>
      <c r="D281" s="103"/>
      <c r="E281" s="103"/>
      <c r="F281" s="103">
        <f t="shared" si="81"/>
        <v>0</v>
      </c>
      <c r="G281" s="103">
        <v>1432776.28</v>
      </c>
      <c r="H281" s="103"/>
      <c r="I281" s="103">
        <f t="shared" si="82"/>
        <v>1432776.28</v>
      </c>
      <c r="J281" s="103"/>
      <c r="K281" s="103"/>
      <c r="L281" s="103">
        <f t="shared" si="83"/>
        <v>0</v>
      </c>
      <c r="M281" s="103"/>
      <c r="N281" s="103"/>
      <c r="O281" s="103">
        <f t="shared" si="84"/>
        <v>0</v>
      </c>
      <c r="P281" s="103"/>
      <c r="Q281" s="103"/>
      <c r="R281" s="103">
        <f t="shared" si="85"/>
        <v>0</v>
      </c>
      <c r="S281" s="103"/>
      <c r="T281" s="103"/>
      <c r="U281" s="103">
        <f t="shared" si="86"/>
        <v>0</v>
      </c>
      <c r="V281" s="103"/>
      <c r="W281" s="103"/>
      <c r="X281" s="103">
        <f t="shared" si="87"/>
        <v>0</v>
      </c>
      <c r="Y281" s="103"/>
      <c r="Z281" s="103"/>
      <c r="AA281" s="103">
        <f t="shared" si="88"/>
        <v>0</v>
      </c>
      <c r="AB281" s="103"/>
      <c r="AC281" s="103">
        <v>35143173.009999998</v>
      </c>
      <c r="AD281" s="103">
        <f t="shared" si="89"/>
        <v>35143173.009999998</v>
      </c>
      <c r="AE281" s="103"/>
      <c r="AF281" s="103"/>
      <c r="AG281" s="103">
        <f t="shared" si="90"/>
        <v>0</v>
      </c>
      <c r="AH281" s="103">
        <v>1299211.73</v>
      </c>
      <c r="AI281" s="103"/>
      <c r="AJ281" s="109">
        <f t="shared" si="80"/>
        <v>1299211.73</v>
      </c>
    </row>
    <row r="282" spans="1:36" ht="15.95" hidden="1" customHeight="1" thickTop="1" thickBot="1" x14ac:dyDescent="0.25">
      <c r="A282" s="52" t="s">
        <v>111</v>
      </c>
      <c r="B282" s="104">
        <f>(D282+G282+J282+M282+P282+S282+V282+Y282+AB282+AE282+AH282)</f>
        <v>22835698.379999999</v>
      </c>
      <c r="C282" s="104">
        <f>(E282+H282+K282+N282+Q282+T282+W282+Z282+AC282+AF282+AI282)</f>
        <v>0</v>
      </c>
      <c r="D282" s="103"/>
      <c r="E282" s="103"/>
      <c r="F282" s="103">
        <f t="shared" si="81"/>
        <v>0</v>
      </c>
      <c r="G282" s="103">
        <v>22643936.829999998</v>
      </c>
      <c r="H282" s="103"/>
      <c r="I282" s="103">
        <f t="shared" si="82"/>
        <v>22643936.829999998</v>
      </c>
      <c r="J282" s="103"/>
      <c r="K282" s="103"/>
      <c r="L282" s="103">
        <f t="shared" si="83"/>
        <v>0</v>
      </c>
      <c r="M282" s="103"/>
      <c r="N282" s="103"/>
      <c r="O282" s="103">
        <f t="shared" si="84"/>
        <v>0</v>
      </c>
      <c r="P282" s="103"/>
      <c r="Q282" s="103"/>
      <c r="R282" s="103">
        <f t="shared" si="85"/>
        <v>0</v>
      </c>
      <c r="S282" s="103"/>
      <c r="T282" s="103"/>
      <c r="U282" s="103">
        <f t="shared" si="86"/>
        <v>0</v>
      </c>
      <c r="V282" s="103"/>
      <c r="W282" s="103"/>
      <c r="X282" s="103">
        <f t="shared" si="87"/>
        <v>0</v>
      </c>
      <c r="Y282" s="103"/>
      <c r="Z282" s="103"/>
      <c r="AA282" s="103">
        <f t="shared" si="88"/>
        <v>0</v>
      </c>
      <c r="AB282" s="103"/>
      <c r="AC282" s="103"/>
      <c r="AD282" s="103">
        <f t="shared" si="89"/>
        <v>0</v>
      </c>
      <c r="AE282" s="103">
        <v>191761.55</v>
      </c>
      <c r="AF282" s="103"/>
      <c r="AG282" s="103">
        <f t="shared" si="90"/>
        <v>191761.55</v>
      </c>
      <c r="AH282" s="103"/>
      <c r="AI282" s="103"/>
      <c r="AJ282" s="109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3144092169.6500006</v>
      </c>
      <c r="C283" s="66">
        <f t="shared" ref="C283:AJ283" si="91">SUM(C245:C282)</f>
        <v>1545339544.3899999</v>
      </c>
      <c r="D283" s="66">
        <f t="shared" si="91"/>
        <v>24497197.080000002</v>
      </c>
      <c r="E283" s="66">
        <f t="shared" si="91"/>
        <v>80855.01999999999</v>
      </c>
      <c r="F283" s="66">
        <f t="shared" si="91"/>
        <v>24578052.100000001</v>
      </c>
      <c r="G283" s="66">
        <f t="shared" si="91"/>
        <v>341261303.80999988</v>
      </c>
      <c r="H283" s="66">
        <f t="shared" si="91"/>
        <v>418077141.88999999</v>
      </c>
      <c r="I283" s="66">
        <f t="shared" si="91"/>
        <v>759338445.69999969</v>
      </c>
      <c r="J283" s="66">
        <f t="shared" si="91"/>
        <v>43721.599999999999</v>
      </c>
      <c r="K283" s="66">
        <f t="shared" si="91"/>
        <v>1021176109.24</v>
      </c>
      <c r="L283" s="66">
        <f t="shared" si="91"/>
        <v>1021219830.84</v>
      </c>
      <c r="M283" s="66">
        <f t="shared" si="91"/>
        <v>41036738.269999996</v>
      </c>
      <c r="N283" s="66">
        <f t="shared" si="91"/>
        <v>1504957.58</v>
      </c>
      <c r="O283" s="66">
        <f t="shared" si="91"/>
        <v>42541695.850000001</v>
      </c>
      <c r="P283" s="66">
        <f t="shared" si="91"/>
        <v>1071864764.2799999</v>
      </c>
      <c r="Q283" s="66">
        <f t="shared" si="91"/>
        <v>48115564.030000009</v>
      </c>
      <c r="R283" s="66">
        <f t="shared" si="91"/>
        <v>1119980328.3099997</v>
      </c>
      <c r="S283" s="66">
        <f t="shared" si="91"/>
        <v>24733079.490000006</v>
      </c>
      <c r="T283" s="66">
        <f t="shared" si="91"/>
        <v>0</v>
      </c>
      <c r="U283" s="66">
        <f t="shared" si="91"/>
        <v>24733079.490000006</v>
      </c>
      <c r="V283" s="66">
        <f t="shared" si="91"/>
        <v>55614570.210000001</v>
      </c>
      <c r="W283" s="66">
        <f t="shared" si="91"/>
        <v>65015.49</v>
      </c>
      <c r="X283" s="66">
        <f t="shared" si="91"/>
        <v>55679585.700000003</v>
      </c>
      <c r="Y283" s="66">
        <f t="shared" si="91"/>
        <v>1234779466.1900001</v>
      </c>
      <c r="Z283" s="66">
        <f t="shared" si="91"/>
        <v>4825913.1399999997</v>
      </c>
      <c r="AA283" s="66">
        <f t="shared" si="91"/>
        <v>1239605379.3300002</v>
      </c>
      <c r="AB283" s="66">
        <f t="shared" si="91"/>
        <v>0</v>
      </c>
      <c r="AC283" s="66">
        <f t="shared" si="91"/>
        <v>35143173.009999998</v>
      </c>
      <c r="AD283" s="66">
        <f t="shared" si="91"/>
        <v>35143173.009999998</v>
      </c>
      <c r="AE283" s="66">
        <f t="shared" si="91"/>
        <v>72177500.529999986</v>
      </c>
      <c r="AF283" s="66">
        <f t="shared" si="91"/>
        <v>7250804.1300000008</v>
      </c>
      <c r="AG283" s="66">
        <f t="shared" si="91"/>
        <v>79428304.659999982</v>
      </c>
      <c r="AH283" s="66">
        <f t="shared" si="91"/>
        <v>278083828.18999994</v>
      </c>
      <c r="AI283" s="66">
        <f t="shared" si="91"/>
        <v>9100010.8600000013</v>
      </c>
      <c r="AJ283" s="102">
        <f t="shared" si="91"/>
        <v>287183839.04999995</v>
      </c>
    </row>
    <row r="284" spans="1:36" ht="13.5" hidden="1" thickTop="1" x14ac:dyDescent="0.2">
      <c r="A284" s="145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0">
        <f>(C283/B286*100)</f>
        <v>32.953663442060694</v>
      </c>
      <c r="C285" s="190"/>
      <c r="D285" s="190">
        <f>(E283/D286*100)</f>
        <v>0.32897244936672582</v>
      </c>
      <c r="E285" s="190"/>
      <c r="F285" s="36"/>
      <c r="G285" s="190">
        <f>(H283/G286*100)</f>
        <v>55.058076442395013</v>
      </c>
      <c r="H285" s="190"/>
      <c r="I285" s="36"/>
      <c r="J285" s="190">
        <f>(K283/J286*100)</f>
        <v>99.99571868870153</v>
      </c>
      <c r="K285" s="190"/>
      <c r="L285" s="36"/>
      <c r="M285" s="190">
        <f>(N283/M286*100)</f>
        <v>3.5376059885022197</v>
      </c>
      <c r="N285" s="190"/>
      <c r="O285" s="36"/>
      <c r="P285" s="190">
        <f>(Q283/P286*100)</f>
        <v>4.2961079595571317</v>
      </c>
      <c r="Q285" s="190"/>
      <c r="R285" s="36"/>
      <c r="S285" s="190">
        <f>(T283/S286*100)</f>
        <v>0</v>
      </c>
      <c r="T285" s="190"/>
      <c r="U285" s="36"/>
      <c r="V285" s="190">
        <f>(W283/V286*100)</f>
        <v>0.11676719426452196</v>
      </c>
      <c r="W285" s="190"/>
      <c r="X285" s="36"/>
      <c r="Y285" s="190">
        <f>(Z283/Y286*100)</f>
        <v>0.38931043866624548</v>
      </c>
      <c r="Z285" s="190"/>
      <c r="AA285" s="36"/>
      <c r="AB285" s="190">
        <f>(AC283/AB286*100)</f>
        <v>100</v>
      </c>
      <c r="AC285" s="190"/>
      <c r="AD285" s="36"/>
      <c r="AE285" s="190">
        <f>(AF283/AE286*100)</f>
        <v>9.1287408953744151</v>
      </c>
      <c r="AF285" s="190"/>
      <c r="AG285" s="36"/>
      <c r="AH285" s="190">
        <f>(AI283/AH286*100)</f>
        <v>3.1687057635634051</v>
      </c>
      <c r="AI285" s="190"/>
      <c r="AJ285" s="36"/>
    </row>
    <row r="286" spans="1:36" hidden="1" x14ac:dyDescent="0.2">
      <c r="A286" s="5" t="s">
        <v>39</v>
      </c>
      <c r="B286" s="188">
        <f>(B283+C283)</f>
        <v>4689431714.0400009</v>
      </c>
      <c r="C286" s="189"/>
      <c r="D286" s="188">
        <f>(D283+E283)</f>
        <v>24578052.100000001</v>
      </c>
      <c r="E286" s="189"/>
      <c r="F286" s="37"/>
      <c r="G286" s="188">
        <f>(G283+H283)</f>
        <v>759338445.69999981</v>
      </c>
      <c r="H286" s="189"/>
      <c r="I286" s="37"/>
      <c r="J286" s="188">
        <f>(J283+K283)</f>
        <v>1021219830.84</v>
      </c>
      <c r="K286" s="189"/>
      <c r="L286" s="37"/>
      <c r="M286" s="188">
        <f>(M283+N283)</f>
        <v>42541695.849999994</v>
      </c>
      <c r="N286" s="189"/>
      <c r="O286" s="37"/>
      <c r="P286" s="188">
        <f>(P283+Q283)</f>
        <v>1119980328.3099999</v>
      </c>
      <c r="Q286" s="189"/>
      <c r="R286" s="37"/>
      <c r="S286" s="188">
        <f>(S283+T283)</f>
        <v>24733079.490000006</v>
      </c>
      <c r="T286" s="189"/>
      <c r="U286" s="37"/>
      <c r="V286" s="188">
        <f>(V283+W283)</f>
        <v>55679585.700000003</v>
      </c>
      <c r="W286" s="189"/>
      <c r="X286" s="37"/>
      <c r="Y286" s="188">
        <f>(Y283+Z283)</f>
        <v>1239605379.3300002</v>
      </c>
      <c r="Z286" s="189"/>
      <c r="AA286" s="37"/>
      <c r="AB286" s="188">
        <f>(AB283+AC283)</f>
        <v>35143173.009999998</v>
      </c>
      <c r="AC286" s="189"/>
      <c r="AD286" s="37"/>
      <c r="AE286" s="188">
        <f>(AE283+AF283)</f>
        <v>79428304.659999982</v>
      </c>
      <c r="AF286" s="189"/>
      <c r="AG286" s="37"/>
      <c r="AH286" s="188">
        <f>(AH283+AI283)</f>
        <v>287183839.04999995</v>
      </c>
      <c r="AI286" s="189"/>
      <c r="AJ286" s="37"/>
    </row>
    <row r="287" spans="1:36" hidden="1" x14ac:dyDescent="0.2">
      <c r="A287" s="5" t="s">
        <v>40</v>
      </c>
      <c r="B287" s="190">
        <f>SUM(D287:AI287)</f>
        <v>99.999999999999972</v>
      </c>
      <c r="C287" s="189"/>
      <c r="D287" s="190">
        <f>(D286/B286*100)</f>
        <v>0.5241157905426822</v>
      </c>
      <c r="E287" s="190"/>
      <c r="F287" s="36"/>
      <c r="G287" s="190">
        <f>(G286/B286*100)</f>
        <v>16.19254724248497</v>
      </c>
      <c r="H287" s="190"/>
      <c r="I287" s="36"/>
      <c r="J287" s="190">
        <f>(J286/B286*100)</f>
        <v>21.777048758008398</v>
      </c>
      <c r="K287" s="190"/>
      <c r="L287" s="36"/>
      <c r="M287" s="190">
        <f>(M286/B286*100)</f>
        <v>0.90718232920700359</v>
      </c>
      <c r="N287" s="190"/>
      <c r="O287" s="36"/>
      <c r="P287" s="190">
        <f>(P286/B286*100)</f>
        <v>23.883071480853779</v>
      </c>
      <c r="Q287" s="190"/>
      <c r="R287" s="36"/>
      <c r="S287" s="190">
        <f>(S286/B286*100)</f>
        <v>0.52742167917596494</v>
      </c>
      <c r="T287" s="190"/>
      <c r="U287" s="36"/>
      <c r="V287" s="190">
        <f>(V286/B286*100)</f>
        <v>1.1873418592128593</v>
      </c>
      <c r="W287" s="190"/>
      <c r="X287" s="36"/>
      <c r="Y287" s="190">
        <f>(Y286/B286*100)</f>
        <v>26.434021325412697</v>
      </c>
      <c r="Z287" s="190"/>
      <c r="AA287" s="36"/>
      <c r="AB287" s="190">
        <f>(AB286/B286*100)</f>
        <v>0.74941219220193611</v>
      </c>
      <c r="AC287" s="190"/>
      <c r="AD287" s="36"/>
      <c r="AE287" s="190">
        <f>(AE286/B286*100)</f>
        <v>1.693772497469028</v>
      </c>
      <c r="AF287" s="190"/>
      <c r="AG287" s="36"/>
      <c r="AH287" s="190">
        <f>(AH286/B286*100)</f>
        <v>6.1240648454306559</v>
      </c>
      <c r="AI287" s="190"/>
      <c r="AJ287" s="36"/>
    </row>
    <row r="288" spans="1:36" hidden="1" x14ac:dyDescent="0.2">
      <c r="A288" s="112" t="s">
        <v>98</v>
      </c>
    </row>
    <row r="289" spans="1:36" hidden="1" x14ac:dyDescent="0.2">
      <c r="A289" s="175" t="s">
        <v>165</v>
      </c>
      <c r="B289" s="178"/>
      <c r="C289" s="178"/>
      <c r="D289" s="178"/>
      <c r="E289" s="178"/>
      <c r="G289" s="178"/>
    </row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2" t="s">
        <v>42</v>
      </c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192"/>
      <c r="AE295" s="192"/>
      <c r="AF295" s="192"/>
      <c r="AG295" s="192"/>
      <c r="AH295" s="192"/>
      <c r="AI295" s="192"/>
    </row>
    <row r="296" spans="1:36" hidden="1" x14ac:dyDescent="0.2">
      <c r="A296" s="193" t="s">
        <v>56</v>
      </c>
      <c r="B296" s="193"/>
      <c r="C296" s="193"/>
      <c r="D296" s="193"/>
      <c r="E296" s="193"/>
      <c r="F296" s="193"/>
      <c r="G296" s="193"/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3"/>
      <c r="U296" s="193"/>
      <c r="V296" s="193"/>
      <c r="W296" s="193"/>
      <c r="X296" s="193"/>
      <c r="Y296" s="193"/>
      <c r="Z296" s="193"/>
      <c r="AA296" s="193"/>
      <c r="AB296" s="193"/>
      <c r="AC296" s="193"/>
      <c r="AD296" s="193"/>
      <c r="AE296" s="193"/>
      <c r="AF296" s="193"/>
      <c r="AG296" s="193"/>
      <c r="AH296" s="193"/>
      <c r="AI296" s="193"/>
    </row>
    <row r="297" spans="1:36" hidden="1" x14ac:dyDescent="0.2">
      <c r="A297" s="194" t="s">
        <v>152</v>
      </c>
      <c r="B297" s="195"/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  <c r="X297" s="195"/>
      <c r="Y297" s="195"/>
      <c r="Z297" s="195"/>
      <c r="AA297" s="195"/>
      <c r="AB297" s="195"/>
      <c r="AC297" s="195"/>
      <c r="AD297" s="195"/>
      <c r="AE297" s="195"/>
      <c r="AF297" s="195"/>
      <c r="AG297" s="195"/>
      <c r="AH297" s="195"/>
      <c r="AI297" s="195"/>
    </row>
    <row r="298" spans="1:36" hidden="1" x14ac:dyDescent="0.2">
      <c r="A298" s="193" t="s">
        <v>114</v>
      </c>
      <c r="B298" s="193"/>
      <c r="C298" s="193"/>
      <c r="D298" s="193"/>
      <c r="E298" s="193"/>
      <c r="F298" s="193"/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3"/>
      <c r="U298" s="193"/>
      <c r="V298" s="193"/>
      <c r="W298" s="193"/>
      <c r="X298" s="193"/>
      <c r="Y298" s="193"/>
      <c r="Z298" s="193"/>
      <c r="AA298" s="193"/>
      <c r="AB298" s="193"/>
      <c r="AC298" s="193"/>
      <c r="AD298" s="193"/>
      <c r="AE298" s="193"/>
      <c r="AF298" s="193"/>
      <c r="AG298" s="193"/>
      <c r="AH298" s="193"/>
      <c r="AI298" s="193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24.75" hidden="1" customHeight="1" thickTop="1" thickBot="1" x14ac:dyDescent="0.25">
      <c r="A301" s="187" t="s">
        <v>33</v>
      </c>
      <c r="B301" s="191" t="s">
        <v>0</v>
      </c>
      <c r="C301" s="191"/>
      <c r="D301" s="191" t="s">
        <v>12</v>
      </c>
      <c r="E301" s="191"/>
      <c r="F301" s="157"/>
      <c r="G301" s="191" t="s">
        <v>13</v>
      </c>
      <c r="H301" s="191"/>
      <c r="I301" s="157"/>
      <c r="J301" s="191" t="s">
        <v>14</v>
      </c>
      <c r="K301" s="191"/>
      <c r="L301" s="157"/>
      <c r="M301" s="191" t="s">
        <v>15</v>
      </c>
      <c r="N301" s="191"/>
      <c r="O301" s="157"/>
      <c r="P301" s="191" t="s">
        <v>27</v>
      </c>
      <c r="Q301" s="191"/>
      <c r="R301" s="157"/>
      <c r="S301" s="191" t="s">
        <v>35</v>
      </c>
      <c r="T301" s="191"/>
      <c r="U301" s="157"/>
      <c r="V301" s="191" t="s">
        <v>16</v>
      </c>
      <c r="W301" s="191"/>
      <c r="X301" s="157"/>
      <c r="Y301" s="191" t="s">
        <v>68</v>
      </c>
      <c r="Z301" s="191"/>
      <c r="AA301" s="157"/>
      <c r="AB301" s="191" t="s">
        <v>34</v>
      </c>
      <c r="AC301" s="191"/>
      <c r="AD301" s="157"/>
      <c r="AE301" s="191" t="s">
        <v>17</v>
      </c>
      <c r="AF301" s="191"/>
      <c r="AG301" s="157"/>
      <c r="AH301" s="191" t="s">
        <v>18</v>
      </c>
      <c r="AI301" s="191"/>
      <c r="AJ301" s="74"/>
    </row>
    <row r="302" spans="1:36" ht="25.5" hidden="1" thickTop="1" thickBot="1" x14ac:dyDescent="0.25">
      <c r="A302" s="196"/>
      <c r="B302" s="157" t="s">
        <v>28</v>
      </c>
      <c r="C302" s="157" t="s">
        <v>25</v>
      </c>
      <c r="D302" s="157" t="s">
        <v>28</v>
      </c>
      <c r="E302" s="157" t="s">
        <v>25</v>
      </c>
      <c r="F302" s="157"/>
      <c r="G302" s="157" t="s">
        <v>28</v>
      </c>
      <c r="H302" s="157" t="s">
        <v>25</v>
      </c>
      <c r="I302" s="157"/>
      <c r="J302" s="157" t="s">
        <v>28</v>
      </c>
      <c r="K302" s="157" t="s">
        <v>25</v>
      </c>
      <c r="L302" s="157"/>
      <c r="M302" s="157" t="s">
        <v>28</v>
      </c>
      <c r="N302" s="157" t="s">
        <v>25</v>
      </c>
      <c r="O302" s="157"/>
      <c r="P302" s="157" t="s">
        <v>28</v>
      </c>
      <c r="Q302" s="157" t="s">
        <v>25</v>
      </c>
      <c r="R302" s="157"/>
      <c r="S302" s="157" t="s">
        <v>28</v>
      </c>
      <c r="T302" s="157" t="s">
        <v>25</v>
      </c>
      <c r="U302" s="157"/>
      <c r="V302" s="157" t="s">
        <v>28</v>
      </c>
      <c r="W302" s="157" t="s">
        <v>25</v>
      </c>
      <c r="X302" s="157"/>
      <c r="Y302" s="157" t="s">
        <v>28</v>
      </c>
      <c r="Z302" s="157" t="s">
        <v>25</v>
      </c>
      <c r="AA302" s="157"/>
      <c r="AB302" s="157" t="s">
        <v>28</v>
      </c>
      <c r="AC302" s="157" t="s">
        <v>25</v>
      </c>
      <c r="AD302" s="157"/>
      <c r="AE302" s="157" t="s">
        <v>28</v>
      </c>
      <c r="AF302" s="157" t="s">
        <v>25</v>
      </c>
      <c r="AG302" s="157"/>
      <c r="AH302" s="157" t="s">
        <v>28</v>
      </c>
      <c r="AI302" s="157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92">(D303+G303+J303+M303+P303+S303+V303+Y303+AB303+AE303+AH303)</f>
        <v>820910709.41999996</v>
      </c>
      <c r="C303" s="104">
        <f t="shared" ref="C303:C331" si="93">(E303+H303+K303+N303+Q303+T303+W303+Z303+AC303+AF303+AI303)</f>
        <v>309032811.2299999</v>
      </c>
      <c r="D303" s="103">
        <v>6195352.3499999996</v>
      </c>
      <c r="E303" s="103">
        <v>4059.13</v>
      </c>
      <c r="F303" s="103">
        <f>+D303+E303</f>
        <v>6199411.4799999995</v>
      </c>
      <c r="G303" s="103">
        <v>80912265.359999999</v>
      </c>
      <c r="H303" s="103">
        <v>124568596.84999999</v>
      </c>
      <c r="I303" s="103">
        <f>+G303+H303</f>
        <v>205480862.20999998</v>
      </c>
      <c r="J303" s="103">
        <v>4469.8999999999996</v>
      </c>
      <c r="K303" s="103">
        <v>146727564.80000001</v>
      </c>
      <c r="L303" s="103">
        <f>+J303+K303</f>
        <v>146732034.70000002</v>
      </c>
      <c r="M303" s="103">
        <v>32232337.329999998</v>
      </c>
      <c r="N303" s="103">
        <v>877.08</v>
      </c>
      <c r="O303" s="103">
        <f>+M303+N303</f>
        <v>32233214.409999996</v>
      </c>
      <c r="P303" s="103">
        <v>437603738.52999997</v>
      </c>
      <c r="Q303" s="103">
        <v>30885702.079999998</v>
      </c>
      <c r="R303" s="103">
        <f>+P303+Q303</f>
        <v>468489440.60999995</v>
      </c>
      <c r="S303" s="103">
        <v>3734236.24</v>
      </c>
      <c r="T303" s="103"/>
      <c r="U303" s="103">
        <f>+S303+T303</f>
        <v>3734236.24</v>
      </c>
      <c r="V303" s="103">
        <v>20885854.800000001</v>
      </c>
      <c r="W303" s="103"/>
      <c r="X303" s="103">
        <f>+V303+W303</f>
        <v>20885854.800000001</v>
      </c>
      <c r="Y303" s="103">
        <v>184275233.99000001</v>
      </c>
      <c r="Z303" s="103">
        <v>5700306.7400000002</v>
      </c>
      <c r="AA303" s="103">
        <f>+Y303+Z303</f>
        <v>189975540.73000002</v>
      </c>
      <c r="AB303" s="103"/>
      <c r="AC303" s="103"/>
      <c r="AD303" s="103">
        <f>+AB303+AC303</f>
        <v>0</v>
      </c>
      <c r="AE303" s="103">
        <v>9837783.4000000004</v>
      </c>
      <c r="AF303" s="103">
        <v>291954.53000000003</v>
      </c>
      <c r="AG303" s="103">
        <f>+AE303+AF303</f>
        <v>10129737.93</v>
      </c>
      <c r="AH303" s="103">
        <v>45229437.520000003</v>
      </c>
      <c r="AI303" s="103">
        <v>853750.02</v>
      </c>
      <c r="AJ303" s="109">
        <f t="shared" ref="AJ303:AJ340" si="94">AH303+AI303</f>
        <v>46083187.540000007</v>
      </c>
    </row>
    <row r="304" spans="1:36" ht="15.95" hidden="1" customHeight="1" thickTop="1" thickBot="1" x14ac:dyDescent="0.25">
      <c r="A304" s="52" t="s">
        <v>163</v>
      </c>
      <c r="B304" s="104">
        <f t="shared" si="92"/>
        <v>554230152.97000003</v>
      </c>
      <c r="C304" s="104">
        <f t="shared" si="93"/>
        <v>209682716.13</v>
      </c>
      <c r="D304" s="103">
        <v>4937880.93</v>
      </c>
      <c r="E304" s="103">
        <v>165264.41</v>
      </c>
      <c r="F304" s="103">
        <f t="shared" ref="F304:F340" si="95">+D304+E304</f>
        <v>5103145.34</v>
      </c>
      <c r="G304" s="103">
        <v>65908537.200000003</v>
      </c>
      <c r="H304" s="103">
        <v>62774893</v>
      </c>
      <c r="I304" s="103">
        <f t="shared" ref="I304:I340" si="96">+G304+H304</f>
        <v>128683430.2</v>
      </c>
      <c r="J304" s="103"/>
      <c r="K304" s="103">
        <v>6700311.4500000002</v>
      </c>
      <c r="L304" s="103">
        <f t="shared" ref="L304:L340" si="97">+J304+K304</f>
        <v>6700311.4500000002</v>
      </c>
      <c r="M304" s="103">
        <v>6600449.4900000002</v>
      </c>
      <c r="N304" s="103">
        <v>635470.41</v>
      </c>
      <c r="O304" s="103">
        <f t="shared" ref="O304:O340" si="98">+M304+N304</f>
        <v>7235919.9000000004</v>
      </c>
      <c r="P304" s="103">
        <v>207061910.41999999</v>
      </c>
      <c r="Q304" s="103">
        <v>20419829.550000001</v>
      </c>
      <c r="R304" s="103">
        <f t="shared" ref="R304:R340" si="99">+P304+Q304</f>
        <v>227481739.97</v>
      </c>
      <c r="S304" s="103">
        <v>3833977.08</v>
      </c>
      <c r="T304" s="103"/>
      <c r="U304" s="103">
        <f t="shared" ref="U304:U340" si="100">+S304+T304</f>
        <v>3833977.08</v>
      </c>
      <c r="V304" s="103">
        <v>5782316.1299999999</v>
      </c>
      <c r="W304" s="103">
        <v>3338.16</v>
      </c>
      <c r="X304" s="103">
        <f t="shared" ref="X304:X340" si="101">+V304+W304</f>
        <v>5785654.29</v>
      </c>
      <c r="Y304" s="103">
        <v>212442265.77000001</v>
      </c>
      <c r="Z304" s="103">
        <v>5196470.8600000003</v>
      </c>
      <c r="AA304" s="103">
        <f t="shared" ref="AA304:AA340" si="102">+Y304+Z304</f>
        <v>217638736.63000003</v>
      </c>
      <c r="AB304" s="103"/>
      <c r="AC304" s="103"/>
      <c r="AD304" s="103">
        <f t="shared" ref="AD304:AD340" si="103">+AB304+AC304</f>
        <v>0</v>
      </c>
      <c r="AE304" s="103">
        <v>6278362.3499999996</v>
      </c>
      <c r="AF304" s="103">
        <v>97973052.579999998</v>
      </c>
      <c r="AG304" s="103">
        <f t="shared" ref="AG304:AG340" si="104">+AE304+AF304</f>
        <v>104251414.92999999</v>
      </c>
      <c r="AH304" s="103">
        <v>41384453.600000001</v>
      </c>
      <c r="AI304" s="103">
        <v>15814085.710000001</v>
      </c>
      <c r="AJ304" s="109">
        <f t="shared" si="94"/>
        <v>57198539.310000002</v>
      </c>
    </row>
    <row r="305" spans="1:36" ht="15.95" hidden="1" customHeight="1" thickTop="1" thickBot="1" x14ac:dyDescent="0.25">
      <c r="A305" s="52" t="s">
        <v>100</v>
      </c>
      <c r="B305" s="104">
        <f t="shared" si="92"/>
        <v>523995156.37999994</v>
      </c>
      <c r="C305" s="104">
        <f t="shared" si="93"/>
        <v>115313460.37000002</v>
      </c>
      <c r="D305" s="103">
        <v>3390244.8</v>
      </c>
      <c r="E305" s="103"/>
      <c r="F305" s="103">
        <f t="shared" si="95"/>
        <v>3390244.8</v>
      </c>
      <c r="G305" s="103">
        <v>63600835.060000002</v>
      </c>
      <c r="H305" s="103">
        <v>72275605.810000002</v>
      </c>
      <c r="I305" s="103">
        <f t="shared" si="96"/>
        <v>135876440.87</v>
      </c>
      <c r="J305" s="146"/>
      <c r="K305" s="103">
        <v>25565472.41</v>
      </c>
      <c r="L305" s="103">
        <f t="shared" si="97"/>
        <v>25565472.41</v>
      </c>
      <c r="M305" s="103">
        <v>13494606.42</v>
      </c>
      <c r="N305" s="103">
        <v>388586.18</v>
      </c>
      <c r="O305" s="103">
        <f t="shared" si="98"/>
        <v>13883192.6</v>
      </c>
      <c r="P305" s="103">
        <v>196525219.41999999</v>
      </c>
      <c r="Q305" s="103">
        <v>16349207.710000001</v>
      </c>
      <c r="R305" s="103">
        <f t="shared" si="99"/>
        <v>212874427.13</v>
      </c>
      <c r="S305" s="103">
        <v>3171143.95</v>
      </c>
      <c r="T305" s="103">
        <v>5313.31</v>
      </c>
      <c r="U305" s="103">
        <f t="shared" si="100"/>
        <v>3176457.2600000002</v>
      </c>
      <c r="V305" s="103">
        <v>5858040.5099999998</v>
      </c>
      <c r="W305" s="103">
        <v>9880.64</v>
      </c>
      <c r="X305" s="103">
        <f t="shared" si="101"/>
        <v>5867921.1499999994</v>
      </c>
      <c r="Y305" s="103">
        <v>202233624.06999999</v>
      </c>
      <c r="Z305" s="103">
        <v>529074.28</v>
      </c>
      <c r="AA305" s="103">
        <f t="shared" si="102"/>
        <v>202762698.34999999</v>
      </c>
      <c r="AB305" s="103"/>
      <c r="AC305" s="103"/>
      <c r="AD305" s="103">
        <f t="shared" si="103"/>
        <v>0</v>
      </c>
      <c r="AE305" s="103">
        <v>8419613.5299999993</v>
      </c>
      <c r="AF305" s="103">
        <v>111789.81</v>
      </c>
      <c r="AG305" s="103">
        <f t="shared" si="104"/>
        <v>8531403.3399999999</v>
      </c>
      <c r="AH305" s="103">
        <v>27301828.620000001</v>
      </c>
      <c r="AI305" s="103">
        <v>78530.22</v>
      </c>
      <c r="AJ305" s="109">
        <f t="shared" si="94"/>
        <v>27380358.84</v>
      </c>
    </row>
    <row r="306" spans="1:36" ht="15.95" hidden="1" customHeight="1" thickTop="1" thickBot="1" x14ac:dyDescent="0.25">
      <c r="A306" s="52" t="s">
        <v>97</v>
      </c>
      <c r="B306" s="104">
        <f t="shared" si="92"/>
        <v>344403824.4000001</v>
      </c>
      <c r="C306" s="104">
        <f t="shared" si="93"/>
        <v>19233715.419999994</v>
      </c>
      <c r="D306" s="103">
        <v>1124925.6100000001</v>
      </c>
      <c r="E306" s="103"/>
      <c r="F306" s="103">
        <f t="shared" si="95"/>
        <v>1124925.6100000001</v>
      </c>
      <c r="G306" s="103">
        <v>13137907.52</v>
      </c>
      <c r="H306" s="103">
        <v>104433.02</v>
      </c>
      <c r="I306" s="103">
        <f t="shared" si="96"/>
        <v>13242340.539999999</v>
      </c>
      <c r="J306" s="103">
        <v>17308.96</v>
      </c>
      <c r="K306" s="103">
        <v>7408408.0999999996</v>
      </c>
      <c r="L306" s="103">
        <f t="shared" si="97"/>
        <v>7425717.0599999996</v>
      </c>
      <c r="M306" s="103">
        <v>1005097.37</v>
      </c>
      <c r="N306" s="103">
        <v>257275</v>
      </c>
      <c r="O306" s="103">
        <f t="shared" si="98"/>
        <v>1262372.3700000001</v>
      </c>
      <c r="P306" s="103">
        <v>136178889.05000001</v>
      </c>
      <c r="Q306" s="103">
        <v>8587659.1999999993</v>
      </c>
      <c r="R306" s="103">
        <f t="shared" si="99"/>
        <v>144766548.25</v>
      </c>
      <c r="S306" s="103">
        <v>4276457.7699999996</v>
      </c>
      <c r="T306" s="103"/>
      <c r="U306" s="103">
        <f t="shared" si="100"/>
        <v>4276457.7699999996</v>
      </c>
      <c r="V306" s="103">
        <v>7113684.1799999997</v>
      </c>
      <c r="W306" s="103">
        <v>1145349.71</v>
      </c>
      <c r="X306" s="103">
        <f t="shared" si="101"/>
        <v>8259033.8899999997</v>
      </c>
      <c r="Y306" s="103">
        <v>121064696.73</v>
      </c>
      <c r="Z306" s="103">
        <v>1208073.54</v>
      </c>
      <c r="AA306" s="103">
        <f t="shared" si="102"/>
        <v>122272770.27000001</v>
      </c>
      <c r="AB306" s="110"/>
      <c r="AC306" s="103"/>
      <c r="AD306" s="103">
        <f t="shared" si="103"/>
        <v>0</v>
      </c>
      <c r="AE306" s="103">
        <v>11661474.789999999</v>
      </c>
      <c r="AF306" s="103">
        <v>120299.4</v>
      </c>
      <c r="AG306" s="103">
        <f t="shared" si="104"/>
        <v>11781774.189999999</v>
      </c>
      <c r="AH306" s="103">
        <v>48823382.420000002</v>
      </c>
      <c r="AI306" s="103">
        <v>402217.45</v>
      </c>
      <c r="AJ306" s="109">
        <f t="shared" si="94"/>
        <v>49225599.870000005</v>
      </c>
    </row>
    <row r="307" spans="1:36" ht="15.95" hidden="1" customHeight="1" thickTop="1" thickBot="1" x14ac:dyDescent="0.25">
      <c r="A307" s="52" t="s">
        <v>92</v>
      </c>
      <c r="B307" s="104">
        <f t="shared" si="92"/>
        <v>347971973.81</v>
      </c>
      <c r="C307" s="104">
        <f t="shared" si="93"/>
        <v>32702366.07</v>
      </c>
      <c r="D307" s="103">
        <v>116151.06</v>
      </c>
      <c r="E307" s="103"/>
      <c r="F307" s="103">
        <f t="shared" si="95"/>
        <v>116151.06</v>
      </c>
      <c r="G307" s="103">
        <v>17847515.02</v>
      </c>
      <c r="H307" s="103">
        <v>875.75</v>
      </c>
      <c r="I307" s="103">
        <f t="shared" si="96"/>
        <v>17848390.77</v>
      </c>
      <c r="J307" s="103">
        <v>868302.04</v>
      </c>
      <c r="K307" s="103">
        <v>28027205.77</v>
      </c>
      <c r="L307" s="103">
        <f t="shared" si="97"/>
        <v>28895507.809999999</v>
      </c>
      <c r="M307" s="103">
        <v>1935863</v>
      </c>
      <c r="N307" s="103">
        <v>204010.5</v>
      </c>
      <c r="O307" s="103">
        <f t="shared" si="98"/>
        <v>2139873.5</v>
      </c>
      <c r="P307" s="103">
        <v>148602981.97</v>
      </c>
      <c r="Q307" s="103">
        <v>3197958.89</v>
      </c>
      <c r="R307" s="103">
        <f t="shared" si="99"/>
        <v>151800940.85999998</v>
      </c>
      <c r="S307" s="103">
        <v>2069095.91</v>
      </c>
      <c r="T307" s="103"/>
      <c r="U307" s="103">
        <f t="shared" si="100"/>
        <v>2069095.91</v>
      </c>
      <c r="V307" s="103">
        <v>10227869.51</v>
      </c>
      <c r="W307" s="103"/>
      <c r="X307" s="103">
        <f t="shared" si="101"/>
        <v>10227869.51</v>
      </c>
      <c r="Y307" s="103">
        <v>132209917.22</v>
      </c>
      <c r="Z307" s="103"/>
      <c r="AA307" s="103">
        <f t="shared" si="102"/>
        <v>132209917.22</v>
      </c>
      <c r="AB307" s="103"/>
      <c r="AC307" s="103"/>
      <c r="AD307" s="103">
        <f t="shared" si="103"/>
        <v>0</v>
      </c>
      <c r="AE307" s="103">
        <v>6425980.8300000001</v>
      </c>
      <c r="AF307" s="103">
        <v>1069762.82</v>
      </c>
      <c r="AG307" s="103">
        <f t="shared" si="104"/>
        <v>7495743.6500000004</v>
      </c>
      <c r="AH307" s="103">
        <v>27668297.25</v>
      </c>
      <c r="AI307" s="111">
        <v>202552.34</v>
      </c>
      <c r="AJ307" s="109">
        <f t="shared" si="94"/>
        <v>27870849.59</v>
      </c>
    </row>
    <row r="308" spans="1:36" ht="15.95" hidden="1" customHeight="1" thickTop="1" thickBot="1" x14ac:dyDescent="0.25">
      <c r="A308" s="52" t="s">
        <v>89</v>
      </c>
      <c r="B308" s="104">
        <f t="shared" si="92"/>
        <v>0</v>
      </c>
      <c r="C308" s="104">
        <f t="shared" si="93"/>
        <v>0</v>
      </c>
      <c r="D308" s="103"/>
      <c r="E308" s="103"/>
      <c r="F308" s="103">
        <f t="shared" si="95"/>
        <v>0</v>
      </c>
      <c r="G308" s="103"/>
      <c r="H308" s="103"/>
      <c r="I308" s="103">
        <f t="shared" si="96"/>
        <v>0</v>
      </c>
      <c r="J308" s="103"/>
      <c r="K308" s="103"/>
      <c r="L308" s="103">
        <f t="shared" si="97"/>
        <v>0</v>
      </c>
      <c r="M308" s="103"/>
      <c r="N308" s="103"/>
      <c r="O308" s="103">
        <f t="shared" si="98"/>
        <v>0</v>
      </c>
      <c r="P308" s="103"/>
      <c r="Q308" s="103"/>
      <c r="R308" s="103">
        <f t="shared" si="99"/>
        <v>0</v>
      </c>
      <c r="S308" s="103"/>
      <c r="T308" s="103"/>
      <c r="U308" s="103">
        <f t="shared" si="100"/>
        <v>0</v>
      </c>
      <c r="V308" s="103"/>
      <c r="W308" s="103"/>
      <c r="X308" s="103">
        <f t="shared" si="101"/>
        <v>0</v>
      </c>
      <c r="Y308" s="103"/>
      <c r="Z308" s="103"/>
      <c r="AA308" s="103">
        <f t="shared" si="102"/>
        <v>0</v>
      </c>
      <c r="AB308" s="103"/>
      <c r="AC308" s="103"/>
      <c r="AD308" s="103">
        <f t="shared" si="103"/>
        <v>0</v>
      </c>
      <c r="AE308" s="103"/>
      <c r="AF308" s="103"/>
      <c r="AG308" s="103">
        <f t="shared" si="104"/>
        <v>0</v>
      </c>
      <c r="AH308" s="103"/>
      <c r="AI308" s="103"/>
      <c r="AJ308" s="109">
        <f t="shared" si="94"/>
        <v>0</v>
      </c>
    </row>
    <row r="309" spans="1:36" ht="15.95" hidden="1" customHeight="1" thickTop="1" thickBot="1" x14ac:dyDescent="0.25">
      <c r="A309" s="52" t="s">
        <v>94</v>
      </c>
      <c r="B309" s="104">
        <f t="shared" si="92"/>
        <v>86482170.899999991</v>
      </c>
      <c r="C309" s="104">
        <f t="shared" si="93"/>
        <v>463259.97000000003</v>
      </c>
      <c r="D309" s="103"/>
      <c r="E309" s="103"/>
      <c r="F309" s="103">
        <f t="shared" si="95"/>
        <v>0</v>
      </c>
      <c r="G309" s="103">
        <v>284292.61</v>
      </c>
      <c r="H309" s="103"/>
      <c r="I309" s="103">
        <f t="shared" si="96"/>
        <v>284292.61</v>
      </c>
      <c r="J309" s="103"/>
      <c r="K309" s="103"/>
      <c r="L309" s="103">
        <f t="shared" si="97"/>
        <v>0</v>
      </c>
      <c r="M309" s="103">
        <v>12723.71</v>
      </c>
      <c r="N309" s="103"/>
      <c r="O309" s="103">
        <f t="shared" si="98"/>
        <v>12723.71</v>
      </c>
      <c r="P309" s="103">
        <v>6649003.5199999996</v>
      </c>
      <c r="Q309" s="103">
        <v>284353.74</v>
      </c>
      <c r="R309" s="103">
        <f t="shared" si="99"/>
        <v>6933357.2599999998</v>
      </c>
      <c r="S309" s="103">
        <v>320180.62</v>
      </c>
      <c r="T309" s="103"/>
      <c r="U309" s="103">
        <f t="shared" si="100"/>
        <v>320180.62</v>
      </c>
      <c r="V309" s="103">
        <v>86595.53</v>
      </c>
      <c r="W309" s="103">
        <v>0.95</v>
      </c>
      <c r="X309" s="103">
        <f t="shared" si="101"/>
        <v>86596.479999999996</v>
      </c>
      <c r="Y309" s="103">
        <v>74682050.879999995</v>
      </c>
      <c r="Z309" s="103">
        <v>132514.44</v>
      </c>
      <c r="AA309" s="103">
        <f t="shared" si="102"/>
        <v>74814565.319999993</v>
      </c>
      <c r="AB309" s="103"/>
      <c r="AC309" s="103"/>
      <c r="AD309" s="103">
        <f t="shared" si="103"/>
        <v>0</v>
      </c>
      <c r="AE309" s="103">
        <v>845153.29</v>
      </c>
      <c r="AF309" s="103">
        <v>17936.080000000002</v>
      </c>
      <c r="AG309" s="103">
        <f t="shared" si="104"/>
        <v>863089.37</v>
      </c>
      <c r="AH309" s="103">
        <v>3602170.74</v>
      </c>
      <c r="AI309" s="103">
        <v>28454.76</v>
      </c>
      <c r="AJ309" s="109">
        <f t="shared" si="94"/>
        <v>3630625.5</v>
      </c>
    </row>
    <row r="310" spans="1:36" ht="15.95" hidden="1" customHeight="1" thickTop="1" thickBot="1" x14ac:dyDescent="0.25">
      <c r="A310" s="52" t="s">
        <v>90</v>
      </c>
      <c r="B310" s="104">
        <f>(D310+G310+J310+M310+P310+S310+V310+Y310+AB310+AE310+AH310)</f>
        <v>38970344.699999996</v>
      </c>
      <c r="C310" s="104">
        <f t="shared" si="93"/>
        <v>86376973.689999998</v>
      </c>
      <c r="D310" s="103"/>
      <c r="E310" s="103"/>
      <c r="F310" s="103">
        <f t="shared" si="95"/>
        <v>0</v>
      </c>
      <c r="G310" s="103">
        <v>22788927.02</v>
      </c>
      <c r="H310" s="103">
        <v>86376973.689999998</v>
      </c>
      <c r="I310" s="103">
        <f t="shared" si="96"/>
        <v>109165900.70999999</v>
      </c>
      <c r="J310" s="103"/>
      <c r="K310" s="103"/>
      <c r="L310" s="103">
        <f t="shared" si="97"/>
        <v>0</v>
      </c>
      <c r="M310" s="103">
        <v>1825151.72</v>
      </c>
      <c r="N310" s="103"/>
      <c r="O310" s="103">
        <f t="shared" si="98"/>
        <v>1825151.72</v>
      </c>
      <c r="P310" s="103">
        <v>11256961.02</v>
      </c>
      <c r="Q310" s="103"/>
      <c r="R310" s="103">
        <f t="shared" si="99"/>
        <v>11256961.02</v>
      </c>
      <c r="S310" s="103"/>
      <c r="T310" s="103"/>
      <c r="U310" s="103">
        <f t="shared" si="100"/>
        <v>0</v>
      </c>
      <c r="V310" s="103"/>
      <c r="W310" s="103"/>
      <c r="X310" s="103">
        <f t="shared" si="101"/>
        <v>0</v>
      </c>
      <c r="Y310" s="103"/>
      <c r="Z310" s="103"/>
      <c r="AA310" s="103">
        <f t="shared" si="102"/>
        <v>0</v>
      </c>
      <c r="AB310" s="103"/>
      <c r="AC310" s="103"/>
      <c r="AD310" s="103">
        <f t="shared" si="103"/>
        <v>0</v>
      </c>
      <c r="AE310" s="103"/>
      <c r="AF310" s="103"/>
      <c r="AG310" s="103">
        <f t="shared" si="104"/>
        <v>0</v>
      </c>
      <c r="AH310" s="103">
        <v>3099304.94</v>
      </c>
      <c r="AI310" s="103"/>
      <c r="AJ310" s="109">
        <f t="shared" si="94"/>
        <v>3099304.94</v>
      </c>
    </row>
    <row r="311" spans="1:36" ht="15.95" hidden="1" customHeight="1" thickTop="1" thickBot="1" x14ac:dyDescent="0.25">
      <c r="A311" s="52" t="s">
        <v>78</v>
      </c>
      <c r="B311" s="104">
        <f t="shared" si="92"/>
        <v>80568812.840000004</v>
      </c>
      <c r="C311" s="104">
        <f t="shared" si="93"/>
        <v>111748.27</v>
      </c>
      <c r="D311" s="103"/>
      <c r="E311" s="146"/>
      <c r="F311" s="103">
        <f t="shared" si="95"/>
        <v>0</v>
      </c>
      <c r="G311" s="103">
        <v>219150.17</v>
      </c>
      <c r="H311" s="103"/>
      <c r="I311" s="103">
        <f t="shared" si="96"/>
        <v>219150.17</v>
      </c>
      <c r="J311" s="103"/>
      <c r="K311" s="103"/>
      <c r="L311" s="103">
        <f t="shared" si="97"/>
        <v>0</v>
      </c>
      <c r="M311" s="103">
        <v>862.07</v>
      </c>
      <c r="N311" s="103"/>
      <c r="O311" s="103">
        <f t="shared" si="98"/>
        <v>862.07</v>
      </c>
      <c r="P311" s="103">
        <v>386491.99</v>
      </c>
      <c r="Q311" s="103">
        <v>36000</v>
      </c>
      <c r="R311" s="103">
        <f t="shared" si="99"/>
        <v>422491.99</v>
      </c>
      <c r="S311" s="103">
        <v>45254.31</v>
      </c>
      <c r="T311" s="146"/>
      <c r="U311" s="103">
        <f t="shared" si="100"/>
        <v>45254.31</v>
      </c>
      <c r="V311" s="103">
        <v>2108581.9300000002</v>
      </c>
      <c r="W311" s="103"/>
      <c r="X311" s="103">
        <f t="shared" si="101"/>
        <v>2108581.9300000002</v>
      </c>
      <c r="Y311" s="103">
        <v>77093883.120000005</v>
      </c>
      <c r="Z311" s="103">
        <v>75748.27</v>
      </c>
      <c r="AA311" s="103">
        <f t="shared" si="102"/>
        <v>77169631.390000001</v>
      </c>
      <c r="AB311" s="103"/>
      <c r="AC311" s="103"/>
      <c r="AD311" s="103">
        <f t="shared" si="103"/>
        <v>0</v>
      </c>
      <c r="AE311" s="103">
        <v>578917.62</v>
      </c>
      <c r="AF311" s="103"/>
      <c r="AG311" s="103">
        <f t="shared" si="104"/>
        <v>578917.62</v>
      </c>
      <c r="AH311" s="103">
        <v>135671.63</v>
      </c>
      <c r="AI311" s="103"/>
      <c r="AJ311" s="109">
        <f t="shared" si="94"/>
        <v>135671.63</v>
      </c>
    </row>
    <row r="312" spans="1:36" ht="15.95" hidden="1" customHeight="1" thickTop="1" thickBot="1" x14ac:dyDescent="0.25">
      <c r="A312" s="52" t="s">
        <v>96</v>
      </c>
      <c r="B312" s="104">
        <f t="shared" si="92"/>
        <v>6422960.8300000001</v>
      </c>
      <c r="C312" s="104">
        <f t="shared" si="93"/>
        <v>134024664.67</v>
      </c>
      <c r="D312" s="103">
        <v>4095599.93</v>
      </c>
      <c r="E312" s="103"/>
      <c r="F312" s="103">
        <f t="shared" si="95"/>
        <v>4095599.93</v>
      </c>
      <c r="G312" s="103">
        <v>2327360.9</v>
      </c>
      <c r="H312" s="103">
        <v>171220.78</v>
      </c>
      <c r="I312" s="103">
        <f t="shared" si="96"/>
        <v>2498581.6799999997</v>
      </c>
      <c r="J312" s="103"/>
      <c r="K312" s="103">
        <v>133853443.89</v>
      </c>
      <c r="L312" s="103">
        <f t="shared" si="97"/>
        <v>133853443.89</v>
      </c>
      <c r="M312" s="103"/>
      <c r="N312" s="103"/>
      <c r="O312" s="103">
        <f t="shared" si="98"/>
        <v>0</v>
      </c>
      <c r="P312" s="103"/>
      <c r="Q312" s="103"/>
      <c r="R312" s="103">
        <f t="shared" si="99"/>
        <v>0</v>
      </c>
      <c r="S312" s="103"/>
      <c r="T312" s="103"/>
      <c r="U312" s="103">
        <f t="shared" si="100"/>
        <v>0</v>
      </c>
      <c r="V312" s="103"/>
      <c r="W312" s="103"/>
      <c r="X312" s="103">
        <f t="shared" si="101"/>
        <v>0</v>
      </c>
      <c r="Y312" s="103"/>
      <c r="Z312" s="103"/>
      <c r="AA312" s="103">
        <f t="shared" si="102"/>
        <v>0</v>
      </c>
      <c r="AB312" s="103"/>
      <c r="AC312" s="103"/>
      <c r="AD312" s="103">
        <f t="shared" si="103"/>
        <v>0</v>
      </c>
      <c r="AE312" s="103"/>
      <c r="AF312" s="103"/>
      <c r="AG312" s="103">
        <f t="shared" si="104"/>
        <v>0</v>
      </c>
      <c r="AH312" s="103"/>
      <c r="AI312" s="103"/>
      <c r="AJ312" s="109">
        <f t="shared" si="94"/>
        <v>0</v>
      </c>
    </row>
    <row r="313" spans="1:36" ht="15.95" hidden="1" customHeight="1" thickTop="1" thickBot="1" x14ac:dyDescent="0.25">
      <c r="A313" s="52" t="s">
        <v>99</v>
      </c>
      <c r="B313" s="104">
        <f t="shared" si="92"/>
        <v>9891855.0399999991</v>
      </c>
      <c r="C313" s="104">
        <f t="shared" si="93"/>
        <v>0</v>
      </c>
      <c r="D313" s="103">
        <v>119981.93</v>
      </c>
      <c r="E313" s="103"/>
      <c r="F313" s="103">
        <f t="shared" si="95"/>
        <v>119981.93</v>
      </c>
      <c r="G313" s="103">
        <v>72672.66</v>
      </c>
      <c r="H313" s="103"/>
      <c r="I313" s="103">
        <f t="shared" si="96"/>
        <v>72672.66</v>
      </c>
      <c r="J313" s="103"/>
      <c r="K313" s="103"/>
      <c r="L313" s="103">
        <f t="shared" si="97"/>
        <v>0</v>
      </c>
      <c r="M313" s="103">
        <v>49783.64</v>
      </c>
      <c r="N313" s="103"/>
      <c r="O313" s="103">
        <f t="shared" si="98"/>
        <v>49783.64</v>
      </c>
      <c r="P313" s="103">
        <v>2355865.15</v>
      </c>
      <c r="Q313" s="103"/>
      <c r="R313" s="103">
        <f t="shared" si="99"/>
        <v>2355865.15</v>
      </c>
      <c r="S313" s="103"/>
      <c r="T313" s="103"/>
      <c r="U313" s="103">
        <f t="shared" si="100"/>
        <v>0</v>
      </c>
      <c r="V313" s="103">
        <v>214077.27</v>
      </c>
      <c r="W313" s="103"/>
      <c r="X313" s="103">
        <f t="shared" si="101"/>
        <v>214077.27</v>
      </c>
      <c r="Y313" s="103">
        <v>5717024.3700000001</v>
      </c>
      <c r="Z313" s="103"/>
      <c r="AA313" s="103">
        <f t="shared" si="102"/>
        <v>5717024.3700000001</v>
      </c>
      <c r="AB313" s="103"/>
      <c r="AC313" s="103"/>
      <c r="AD313" s="103">
        <f t="shared" si="103"/>
        <v>0</v>
      </c>
      <c r="AE313" s="103">
        <v>227688.36</v>
      </c>
      <c r="AF313" s="103"/>
      <c r="AG313" s="103">
        <f t="shared" si="104"/>
        <v>227688.36</v>
      </c>
      <c r="AH313" s="103">
        <v>1134761.6599999999</v>
      </c>
      <c r="AI313" s="103"/>
      <c r="AJ313" s="109">
        <f t="shared" si="94"/>
        <v>1134761.6599999999</v>
      </c>
    </row>
    <row r="314" spans="1:36" ht="15.95" hidden="1" customHeight="1" thickTop="1" thickBot="1" x14ac:dyDescent="0.25">
      <c r="A314" s="52" t="s">
        <v>83</v>
      </c>
      <c r="B314" s="104">
        <f t="shared" si="92"/>
        <v>24695626.640000001</v>
      </c>
      <c r="C314" s="104">
        <f t="shared" si="93"/>
        <v>0</v>
      </c>
      <c r="D314" s="103"/>
      <c r="E314" s="103"/>
      <c r="F314" s="103">
        <f t="shared" si="95"/>
        <v>0</v>
      </c>
      <c r="G314" s="103"/>
      <c r="H314" s="103"/>
      <c r="I314" s="103">
        <f t="shared" si="96"/>
        <v>0</v>
      </c>
      <c r="J314" s="103"/>
      <c r="K314" s="103"/>
      <c r="L314" s="103">
        <f t="shared" si="97"/>
        <v>0</v>
      </c>
      <c r="M314" s="103"/>
      <c r="N314" s="103"/>
      <c r="O314" s="103">
        <f t="shared" si="98"/>
        <v>0</v>
      </c>
      <c r="P314" s="103"/>
      <c r="Q314" s="103"/>
      <c r="R314" s="103">
        <f t="shared" si="99"/>
        <v>0</v>
      </c>
      <c r="S314" s="103"/>
      <c r="T314" s="103"/>
      <c r="U314" s="103">
        <f t="shared" si="100"/>
        <v>0</v>
      </c>
      <c r="V314" s="103"/>
      <c r="W314" s="103"/>
      <c r="X314" s="103">
        <f t="shared" si="101"/>
        <v>0</v>
      </c>
      <c r="Y314" s="103">
        <v>24681410.260000002</v>
      </c>
      <c r="Z314" s="103"/>
      <c r="AA314" s="103">
        <f t="shared" si="102"/>
        <v>24681410.260000002</v>
      </c>
      <c r="AB314" s="103"/>
      <c r="AC314" s="103"/>
      <c r="AD314" s="103">
        <f t="shared" si="103"/>
        <v>0</v>
      </c>
      <c r="AE314" s="103">
        <v>14216.38</v>
      </c>
      <c r="AF314" s="103"/>
      <c r="AG314" s="103">
        <f t="shared" si="104"/>
        <v>14216.38</v>
      </c>
      <c r="AH314" s="103"/>
      <c r="AI314" s="103"/>
      <c r="AJ314" s="109">
        <f t="shared" si="94"/>
        <v>0</v>
      </c>
    </row>
    <row r="315" spans="1:36" ht="15.95" hidden="1" customHeight="1" thickTop="1" thickBot="1" x14ac:dyDescent="0.25">
      <c r="A315" s="52" t="s">
        <v>85</v>
      </c>
      <c r="B315" s="104">
        <f t="shared" si="92"/>
        <v>0</v>
      </c>
      <c r="C315" s="104">
        <f t="shared" si="93"/>
        <v>0</v>
      </c>
      <c r="D315" s="103"/>
      <c r="E315" s="103"/>
      <c r="F315" s="103">
        <f t="shared" si="95"/>
        <v>0</v>
      </c>
      <c r="G315" s="103"/>
      <c r="H315" s="103"/>
      <c r="I315" s="103">
        <f t="shared" si="96"/>
        <v>0</v>
      </c>
      <c r="J315" s="103"/>
      <c r="K315" s="103"/>
      <c r="L315" s="103">
        <f t="shared" si="97"/>
        <v>0</v>
      </c>
      <c r="M315" s="103"/>
      <c r="N315" s="103"/>
      <c r="O315" s="103">
        <f t="shared" si="98"/>
        <v>0</v>
      </c>
      <c r="P315" s="103"/>
      <c r="Q315" s="103"/>
      <c r="R315" s="103">
        <f t="shared" si="99"/>
        <v>0</v>
      </c>
      <c r="S315" s="103"/>
      <c r="T315" s="103"/>
      <c r="U315" s="103">
        <f t="shared" si="100"/>
        <v>0</v>
      </c>
      <c r="V315" s="103"/>
      <c r="W315" s="103"/>
      <c r="X315" s="103">
        <f t="shared" si="101"/>
        <v>0</v>
      </c>
      <c r="Y315" s="103"/>
      <c r="Z315" s="103"/>
      <c r="AA315" s="103">
        <f t="shared" si="102"/>
        <v>0</v>
      </c>
      <c r="AB315" s="103"/>
      <c r="AC315" s="103"/>
      <c r="AD315" s="103">
        <f t="shared" si="103"/>
        <v>0</v>
      </c>
      <c r="AE315" s="103"/>
      <c r="AF315" s="103"/>
      <c r="AG315" s="103">
        <f t="shared" si="104"/>
        <v>0</v>
      </c>
      <c r="AH315" s="103"/>
      <c r="AI315" s="103"/>
      <c r="AJ315" s="109">
        <f t="shared" si="94"/>
        <v>0</v>
      </c>
    </row>
    <row r="316" spans="1:36" ht="15.95" hidden="1" customHeight="1" thickTop="1" thickBot="1" x14ac:dyDescent="0.25">
      <c r="A316" s="52" t="s">
        <v>81</v>
      </c>
      <c r="B316" s="104">
        <f t="shared" si="92"/>
        <v>29510998.239999998</v>
      </c>
      <c r="C316" s="104">
        <f t="shared" si="93"/>
        <v>143401.21</v>
      </c>
      <c r="D316" s="103"/>
      <c r="E316" s="103"/>
      <c r="F316" s="103">
        <f t="shared" si="95"/>
        <v>0</v>
      </c>
      <c r="G316" s="103">
        <v>10001445.6</v>
      </c>
      <c r="H316" s="103">
        <v>3000</v>
      </c>
      <c r="I316" s="103">
        <f t="shared" si="96"/>
        <v>10004445.6</v>
      </c>
      <c r="J316" s="103"/>
      <c r="K316" s="103"/>
      <c r="L316" s="103">
        <f t="shared" si="97"/>
        <v>0</v>
      </c>
      <c r="M316" s="103"/>
      <c r="N316" s="103"/>
      <c r="O316" s="103">
        <f t="shared" si="98"/>
        <v>0</v>
      </c>
      <c r="P316" s="103">
        <v>3319691.85</v>
      </c>
      <c r="Q316" s="103"/>
      <c r="R316" s="103">
        <f t="shared" si="99"/>
        <v>3319691.85</v>
      </c>
      <c r="S316" s="103"/>
      <c r="T316" s="103"/>
      <c r="U316" s="103">
        <f t="shared" si="100"/>
        <v>0</v>
      </c>
      <c r="V316" s="103">
        <v>10253.57</v>
      </c>
      <c r="W316" s="103"/>
      <c r="X316" s="103">
        <f t="shared" si="101"/>
        <v>10253.57</v>
      </c>
      <c r="Y316" s="103">
        <v>14927146.16</v>
      </c>
      <c r="Z316" s="103">
        <v>111031.67</v>
      </c>
      <c r="AA316" s="103">
        <f t="shared" si="102"/>
        <v>15038177.83</v>
      </c>
      <c r="AB316" s="103"/>
      <c r="AC316" s="103"/>
      <c r="AD316" s="103">
        <f t="shared" si="103"/>
        <v>0</v>
      </c>
      <c r="AE316" s="103">
        <v>531468.84</v>
      </c>
      <c r="AF316" s="103"/>
      <c r="AG316" s="103">
        <f t="shared" si="104"/>
        <v>531468.84</v>
      </c>
      <c r="AH316" s="103">
        <v>720992.22</v>
      </c>
      <c r="AI316" s="103">
        <v>29369.54</v>
      </c>
      <c r="AJ316" s="109">
        <f t="shared" si="94"/>
        <v>750361.76</v>
      </c>
    </row>
    <row r="317" spans="1:36" ht="15.95" hidden="1" customHeight="1" thickTop="1" thickBot="1" x14ac:dyDescent="0.25">
      <c r="A317" s="52" t="s">
        <v>80</v>
      </c>
      <c r="B317" s="104">
        <f t="shared" si="92"/>
        <v>29325511.660000004</v>
      </c>
      <c r="C317" s="104">
        <f t="shared" si="93"/>
        <v>1379723.41</v>
      </c>
      <c r="D317" s="103"/>
      <c r="E317" s="103"/>
      <c r="F317" s="103">
        <f t="shared" si="95"/>
        <v>0</v>
      </c>
      <c r="G317" s="103">
        <v>1566257.38</v>
      </c>
      <c r="H317" s="103">
        <v>1379723.41</v>
      </c>
      <c r="I317" s="103">
        <f t="shared" si="96"/>
        <v>2945980.79</v>
      </c>
      <c r="J317" s="103"/>
      <c r="K317" s="103"/>
      <c r="L317" s="103">
        <f t="shared" si="97"/>
        <v>0</v>
      </c>
      <c r="M317" s="103"/>
      <c r="N317" s="103"/>
      <c r="O317" s="103">
        <f t="shared" si="98"/>
        <v>0</v>
      </c>
      <c r="P317" s="103">
        <v>2110374.52</v>
      </c>
      <c r="Q317" s="103"/>
      <c r="R317" s="103">
        <f t="shared" si="99"/>
        <v>2110374.52</v>
      </c>
      <c r="S317" s="103">
        <v>500214.38</v>
      </c>
      <c r="T317" s="103"/>
      <c r="U317" s="103">
        <f t="shared" si="100"/>
        <v>500214.38</v>
      </c>
      <c r="V317" s="103"/>
      <c r="W317" s="103"/>
      <c r="X317" s="103">
        <f t="shared" si="101"/>
        <v>0</v>
      </c>
      <c r="Y317" s="103">
        <v>17740328.460000001</v>
      </c>
      <c r="Z317" s="103"/>
      <c r="AA317" s="103">
        <f t="shared" si="102"/>
        <v>17740328.460000001</v>
      </c>
      <c r="AB317" s="103"/>
      <c r="AC317" s="103"/>
      <c r="AD317" s="103">
        <f t="shared" si="103"/>
        <v>0</v>
      </c>
      <c r="AE317" s="103">
        <v>1646440.62</v>
      </c>
      <c r="AF317" s="103"/>
      <c r="AG317" s="103">
        <f t="shared" si="104"/>
        <v>1646440.62</v>
      </c>
      <c r="AH317" s="103">
        <v>5761896.2999999998</v>
      </c>
      <c r="AI317" s="103"/>
      <c r="AJ317" s="109">
        <f t="shared" si="94"/>
        <v>5761896.2999999998</v>
      </c>
    </row>
    <row r="318" spans="1:36" ht="15.95" hidden="1" customHeight="1" thickTop="1" thickBot="1" x14ac:dyDescent="0.25">
      <c r="A318" s="52" t="s">
        <v>108</v>
      </c>
      <c r="B318" s="104">
        <f t="shared" si="92"/>
        <v>49739326.499999993</v>
      </c>
      <c r="C318" s="104">
        <f t="shared" si="93"/>
        <v>0</v>
      </c>
      <c r="D318" s="103"/>
      <c r="E318" s="103"/>
      <c r="F318" s="103">
        <f t="shared" si="95"/>
        <v>0</v>
      </c>
      <c r="G318" s="103">
        <v>44967.87</v>
      </c>
      <c r="H318" s="103"/>
      <c r="I318" s="103">
        <f t="shared" si="96"/>
        <v>44967.87</v>
      </c>
      <c r="J318" s="103"/>
      <c r="K318" s="103"/>
      <c r="L318" s="103">
        <f t="shared" si="97"/>
        <v>0</v>
      </c>
      <c r="M318" s="103"/>
      <c r="N318" s="103"/>
      <c r="O318" s="103">
        <f t="shared" si="98"/>
        <v>0</v>
      </c>
      <c r="P318" s="103">
        <v>172992.01</v>
      </c>
      <c r="Q318" s="103"/>
      <c r="R318" s="103">
        <f t="shared" si="99"/>
        <v>172992.01</v>
      </c>
      <c r="S318" s="103">
        <v>57304.88</v>
      </c>
      <c r="T318" s="103"/>
      <c r="U318" s="103">
        <f t="shared" si="100"/>
        <v>57304.88</v>
      </c>
      <c r="V318" s="103">
        <v>227230.18</v>
      </c>
      <c r="W318" s="103"/>
      <c r="X318" s="103">
        <f t="shared" si="101"/>
        <v>227230.18</v>
      </c>
      <c r="Y318" s="103">
        <v>43367093.939999998</v>
      </c>
      <c r="Z318" s="103"/>
      <c r="AA318" s="103">
        <f t="shared" si="102"/>
        <v>43367093.939999998</v>
      </c>
      <c r="AB318" s="103"/>
      <c r="AC318" s="103"/>
      <c r="AD318" s="103">
        <f t="shared" si="103"/>
        <v>0</v>
      </c>
      <c r="AE318" s="103">
        <v>5575496.8899999997</v>
      </c>
      <c r="AF318" s="103"/>
      <c r="AG318" s="103">
        <f t="shared" si="104"/>
        <v>5575496.8899999997</v>
      </c>
      <c r="AH318" s="103">
        <v>294240.73</v>
      </c>
      <c r="AI318" s="103"/>
      <c r="AJ318" s="109">
        <f t="shared" si="94"/>
        <v>294240.73</v>
      </c>
    </row>
    <row r="319" spans="1:36" ht="15.95" hidden="1" customHeight="1" thickTop="1" thickBot="1" x14ac:dyDescent="0.25">
      <c r="A319" s="52" t="s">
        <v>79</v>
      </c>
      <c r="B319" s="104">
        <f t="shared" si="92"/>
        <v>44033954.600000001</v>
      </c>
      <c r="C319" s="104">
        <f t="shared" si="93"/>
        <v>77523997.210000008</v>
      </c>
      <c r="D319" s="103">
        <v>33002.800000000003</v>
      </c>
      <c r="E319" s="103"/>
      <c r="F319" s="103">
        <f t="shared" si="95"/>
        <v>33002.800000000003</v>
      </c>
      <c r="G319" s="103">
        <v>495944.63</v>
      </c>
      <c r="H319" s="103">
        <v>76410043.590000004</v>
      </c>
      <c r="I319" s="103">
        <f t="shared" si="96"/>
        <v>76905988.219999999</v>
      </c>
      <c r="J319" s="103"/>
      <c r="K319" s="103">
        <v>35312.589999999997</v>
      </c>
      <c r="L319" s="103">
        <f t="shared" si="97"/>
        <v>35312.589999999997</v>
      </c>
      <c r="M319" s="103">
        <v>12013.55</v>
      </c>
      <c r="N319" s="103">
        <v>153281.60000000001</v>
      </c>
      <c r="O319" s="103">
        <f t="shared" si="98"/>
        <v>165295.15</v>
      </c>
      <c r="P319" s="103">
        <v>7441971.0099999998</v>
      </c>
      <c r="Q319" s="103">
        <v>7567.5</v>
      </c>
      <c r="R319" s="103">
        <f t="shared" si="99"/>
        <v>7449538.5099999998</v>
      </c>
      <c r="S319" s="103">
        <v>4368997.43</v>
      </c>
      <c r="T319" s="103">
        <v>367618.06</v>
      </c>
      <c r="U319" s="103">
        <f t="shared" si="100"/>
        <v>4736615.4899999993</v>
      </c>
      <c r="V319" s="103">
        <v>372809.39</v>
      </c>
      <c r="W319" s="103"/>
      <c r="X319" s="103">
        <f t="shared" si="101"/>
        <v>372809.39</v>
      </c>
      <c r="Y319" s="103">
        <v>22076308.93</v>
      </c>
      <c r="Z319" s="103">
        <v>77465.960000000006</v>
      </c>
      <c r="AA319" s="103">
        <f t="shared" si="102"/>
        <v>22153774.890000001</v>
      </c>
      <c r="AB319" s="103"/>
      <c r="AC319" s="103"/>
      <c r="AD319" s="103">
        <f t="shared" si="103"/>
        <v>0</v>
      </c>
      <c r="AE319" s="103">
        <v>4059214.83</v>
      </c>
      <c r="AF319" s="103">
        <v>464982.48</v>
      </c>
      <c r="AG319" s="103">
        <f t="shared" si="104"/>
        <v>4524197.3100000005</v>
      </c>
      <c r="AH319" s="103">
        <v>5173692.03</v>
      </c>
      <c r="AI319" s="103">
        <v>7725.43</v>
      </c>
      <c r="AJ319" s="109">
        <f t="shared" si="94"/>
        <v>5181417.46</v>
      </c>
    </row>
    <row r="320" spans="1:36" ht="15.95" hidden="1" customHeight="1" thickTop="1" thickBot="1" x14ac:dyDescent="0.25">
      <c r="A320" s="52" t="s">
        <v>84</v>
      </c>
      <c r="B320" s="104">
        <f t="shared" si="92"/>
        <v>0</v>
      </c>
      <c r="C320" s="104">
        <f t="shared" si="93"/>
        <v>0</v>
      </c>
      <c r="D320" s="103"/>
      <c r="E320" s="103"/>
      <c r="F320" s="103">
        <f t="shared" si="95"/>
        <v>0</v>
      </c>
      <c r="G320" s="103"/>
      <c r="H320" s="103"/>
      <c r="I320" s="103">
        <f t="shared" si="96"/>
        <v>0</v>
      </c>
      <c r="J320" s="103"/>
      <c r="K320" s="103"/>
      <c r="L320" s="103">
        <f t="shared" si="97"/>
        <v>0</v>
      </c>
      <c r="M320" s="103"/>
      <c r="N320" s="103"/>
      <c r="O320" s="103">
        <f t="shared" si="98"/>
        <v>0</v>
      </c>
      <c r="P320" s="103"/>
      <c r="Q320" s="103"/>
      <c r="R320" s="103">
        <f t="shared" si="99"/>
        <v>0</v>
      </c>
      <c r="S320" s="103"/>
      <c r="T320" s="103"/>
      <c r="U320" s="103">
        <f t="shared" si="100"/>
        <v>0</v>
      </c>
      <c r="V320" s="103"/>
      <c r="W320" s="103"/>
      <c r="X320" s="103">
        <f t="shared" si="101"/>
        <v>0</v>
      </c>
      <c r="Y320" s="103"/>
      <c r="Z320" s="103"/>
      <c r="AA320" s="103">
        <f t="shared" si="102"/>
        <v>0</v>
      </c>
      <c r="AB320" s="103"/>
      <c r="AC320" s="103"/>
      <c r="AD320" s="103">
        <f t="shared" si="103"/>
        <v>0</v>
      </c>
      <c r="AE320" s="103"/>
      <c r="AF320" s="103"/>
      <c r="AG320" s="103">
        <f t="shared" si="104"/>
        <v>0</v>
      </c>
      <c r="AH320" s="103"/>
      <c r="AI320" s="103"/>
      <c r="AJ320" s="109">
        <f t="shared" si="94"/>
        <v>0</v>
      </c>
    </row>
    <row r="321" spans="1:36" ht="15.95" hidden="1" customHeight="1" thickTop="1" thickBot="1" x14ac:dyDescent="0.25">
      <c r="A321" s="52" t="s">
        <v>101</v>
      </c>
      <c r="B321" s="104">
        <f t="shared" si="92"/>
        <v>184956.79</v>
      </c>
      <c r="C321" s="104">
        <f t="shared" si="93"/>
        <v>22734542.640000001</v>
      </c>
      <c r="D321" s="103"/>
      <c r="E321" s="103"/>
      <c r="F321" s="103">
        <f t="shared" si="95"/>
        <v>0</v>
      </c>
      <c r="G321" s="103">
        <v>184956.79</v>
      </c>
      <c r="H321" s="103"/>
      <c r="I321" s="103">
        <f t="shared" si="96"/>
        <v>184956.79</v>
      </c>
      <c r="J321" s="103"/>
      <c r="K321" s="103">
        <v>22734542.640000001</v>
      </c>
      <c r="L321" s="103">
        <f t="shared" si="97"/>
        <v>22734542.640000001</v>
      </c>
      <c r="M321" s="103"/>
      <c r="N321" s="103"/>
      <c r="O321" s="103">
        <f t="shared" si="98"/>
        <v>0</v>
      </c>
      <c r="P321" s="103"/>
      <c r="Q321" s="103"/>
      <c r="R321" s="103">
        <f t="shared" si="99"/>
        <v>0</v>
      </c>
      <c r="S321" s="103"/>
      <c r="T321" s="103"/>
      <c r="U321" s="103">
        <f t="shared" si="100"/>
        <v>0</v>
      </c>
      <c r="V321" s="103"/>
      <c r="W321" s="103"/>
      <c r="X321" s="103">
        <f t="shared" si="101"/>
        <v>0</v>
      </c>
      <c r="Y321" s="103"/>
      <c r="Z321" s="103"/>
      <c r="AA321" s="103">
        <f t="shared" si="102"/>
        <v>0</v>
      </c>
      <c r="AB321" s="103"/>
      <c r="AC321" s="103"/>
      <c r="AD321" s="103">
        <f t="shared" si="103"/>
        <v>0</v>
      </c>
      <c r="AE321" s="103"/>
      <c r="AF321" s="103"/>
      <c r="AG321" s="103">
        <f t="shared" si="104"/>
        <v>0</v>
      </c>
      <c r="AH321" s="103"/>
      <c r="AI321" s="103"/>
      <c r="AJ321" s="109">
        <f t="shared" si="94"/>
        <v>0</v>
      </c>
    </row>
    <row r="322" spans="1:36" ht="15.95" hidden="1" customHeight="1" thickTop="1" thickBot="1" x14ac:dyDescent="0.25">
      <c r="A322" s="52" t="s">
        <v>93</v>
      </c>
      <c r="B322" s="104">
        <f t="shared" si="92"/>
        <v>5213874.8599999994</v>
      </c>
      <c r="C322" s="104">
        <f t="shared" si="93"/>
        <v>31957426</v>
      </c>
      <c r="D322" s="103">
        <v>286482.76</v>
      </c>
      <c r="E322" s="103"/>
      <c r="F322" s="103">
        <f t="shared" si="95"/>
        <v>286482.76</v>
      </c>
      <c r="G322" s="103"/>
      <c r="H322" s="103"/>
      <c r="I322" s="103">
        <f t="shared" si="96"/>
        <v>0</v>
      </c>
      <c r="J322" s="103"/>
      <c r="K322" s="103">
        <v>31957426</v>
      </c>
      <c r="L322" s="103">
        <f t="shared" si="97"/>
        <v>31957426</v>
      </c>
      <c r="M322" s="103"/>
      <c r="N322" s="103"/>
      <c r="O322" s="103">
        <f t="shared" si="98"/>
        <v>0</v>
      </c>
      <c r="P322" s="103"/>
      <c r="Q322" s="103"/>
      <c r="R322" s="103">
        <f t="shared" si="99"/>
        <v>0</v>
      </c>
      <c r="S322" s="103"/>
      <c r="T322" s="103"/>
      <c r="U322" s="103">
        <f t="shared" si="100"/>
        <v>0</v>
      </c>
      <c r="V322" s="103"/>
      <c r="W322" s="103"/>
      <c r="X322" s="103">
        <f t="shared" si="101"/>
        <v>0</v>
      </c>
      <c r="Y322" s="103">
        <v>4927392.0999999996</v>
      </c>
      <c r="Z322" s="103"/>
      <c r="AA322" s="103">
        <f t="shared" si="102"/>
        <v>4927392.0999999996</v>
      </c>
      <c r="AB322" s="103"/>
      <c r="AC322" s="103"/>
      <c r="AD322" s="103">
        <f t="shared" si="103"/>
        <v>0</v>
      </c>
      <c r="AE322" s="103"/>
      <c r="AF322" s="103"/>
      <c r="AG322" s="103">
        <f t="shared" si="104"/>
        <v>0</v>
      </c>
      <c r="AH322" s="103"/>
      <c r="AI322" s="103"/>
      <c r="AJ322" s="109">
        <f t="shared" si="94"/>
        <v>0</v>
      </c>
    </row>
    <row r="323" spans="1:36" ht="15.95" hidden="1" customHeight="1" thickTop="1" thickBot="1" x14ac:dyDescent="0.25">
      <c r="A323" s="52" t="s">
        <v>102</v>
      </c>
      <c r="B323" s="104">
        <f t="shared" si="92"/>
        <v>44785384.539999999</v>
      </c>
      <c r="C323" s="104">
        <f t="shared" si="93"/>
        <v>33000</v>
      </c>
      <c r="D323" s="103">
        <v>3810848.95</v>
      </c>
      <c r="E323" s="103"/>
      <c r="F323" s="103">
        <f t="shared" si="95"/>
        <v>3810848.95</v>
      </c>
      <c r="G323" s="103">
        <v>37208.69</v>
      </c>
      <c r="H323" s="103"/>
      <c r="I323" s="103">
        <f t="shared" si="96"/>
        <v>37208.69</v>
      </c>
      <c r="J323" s="103"/>
      <c r="K323" s="103"/>
      <c r="L323" s="103">
        <f t="shared" si="97"/>
        <v>0</v>
      </c>
      <c r="M323" s="103">
        <v>2125</v>
      </c>
      <c r="N323" s="103"/>
      <c r="O323" s="103">
        <f t="shared" si="98"/>
        <v>2125</v>
      </c>
      <c r="P323" s="103">
        <v>1793890.19</v>
      </c>
      <c r="Q323" s="103"/>
      <c r="R323" s="103">
        <f t="shared" si="99"/>
        <v>1793890.19</v>
      </c>
      <c r="S323" s="103">
        <v>10517.24</v>
      </c>
      <c r="T323" s="103"/>
      <c r="U323" s="103">
        <f t="shared" si="100"/>
        <v>10517.24</v>
      </c>
      <c r="V323" s="103">
        <v>27359.02</v>
      </c>
      <c r="W323" s="103"/>
      <c r="X323" s="103">
        <f t="shared" si="101"/>
        <v>27359.02</v>
      </c>
      <c r="Y323" s="103">
        <v>24369695.440000001</v>
      </c>
      <c r="Z323" s="103"/>
      <c r="AA323" s="103">
        <f t="shared" si="102"/>
        <v>24369695.440000001</v>
      </c>
      <c r="AB323" s="103"/>
      <c r="AC323" s="103"/>
      <c r="AD323" s="103">
        <f t="shared" si="103"/>
        <v>0</v>
      </c>
      <c r="AE323" s="103">
        <v>13849405.539999999</v>
      </c>
      <c r="AF323" s="103">
        <v>33000</v>
      </c>
      <c r="AG323" s="103">
        <f t="shared" si="104"/>
        <v>13882405.539999999</v>
      </c>
      <c r="AH323" s="103">
        <v>884334.47</v>
      </c>
      <c r="AI323" s="103"/>
      <c r="AJ323" s="109">
        <f t="shared" si="94"/>
        <v>884334.47</v>
      </c>
    </row>
    <row r="324" spans="1:36" ht="15.95" hidden="1" customHeight="1" thickTop="1" thickBot="1" x14ac:dyDescent="0.25">
      <c r="A324" s="51" t="s">
        <v>116</v>
      </c>
      <c r="B324" s="104">
        <f t="shared" si="92"/>
        <v>57106644.75</v>
      </c>
      <c r="C324" s="104">
        <f t="shared" si="93"/>
        <v>1320467.08</v>
      </c>
      <c r="D324" s="103">
        <v>10838.34</v>
      </c>
      <c r="E324" s="103"/>
      <c r="F324" s="103">
        <f t="shared" si="95"/>
        <v>10838.34</v>
      </c>
      <c r="G324" s="103">
        <v>135466.9</v>
      </c>
      <c r="H324" s="103"/>
      <c r="I324" s="103">
        <f t="shared" si="96"/>
        <v>135466.9</v>
      </c>
      <c r="J324" s="103"/>
      <c r="K324" s="103">
        <v>1320467.08</v>
      </c>
      <c r="L324" s="103">
        <f t="shared" si="97"/>
        <v>1320467.08</v>
      </c>
      <c r="M324" s="103">
        <v>16110.91</v>
      </c>
      <c r="N324" s="103"/>
      <c r="O324" s="103">
        <f t="shared" si="98"/>
        <v>16110.91</v>
      </c>
      <c r="P324" s="103">
        <v>709229.61</v>
      </c>
      <c r="Q324" s="103"/>
      <c r="R324" s="103">
        <f t="shared" si="99"/>
        <v>709229.61</v>
      </c>
      <c r="S324" s="103">
        <v>140569.9</v>
      </c>
      <c r="T324" s="103"/>
      <c r="U324" s="103">
        <f t="shared" si="100"/>
        <v>140569.9</v>
      </c>
      <c r="V324" s="103">
        <v>41013.839999999997</v>
      </c>
      <c r="W324" s="103"/>
      <c r="X324" s="103">
        <f t="shared" si="101"/>
        <v>41013.839999999997</v>
      </c>
      <c r="Y324" s="103">
        <v>55851957.380000003</v>
      </c>
      <c r="Z324" s="103"/>
      <c r="AA324" s="103">
        <f t="shared" si="102"/>
        <v>55851957.380000003</v>
      </c>
      <c r="AB324" s="103"/>
      <c r="AC324" s="103"/>
      <c r="AD324" s="103">
        <f t="shared" si="103"/>
        <v>0</v>
      </c>
      <c r="AE324" s="103">
        <v>14250</v>
      </c>
      <c r="AF324" s="103"/>
      <c r="AG324" s="103">
        <f t="shared" si="104"/>
        <v>14250</v>
      </c>
      <c r="AH324" s="103">
        <v>187207.87</v>
      </c>
      <c r="AI324" s="103"/>
      <c r="AJ324" s="109">
        <f t="shared" si="94"/>
        <v>187207.87</v>
      </c>
    </row>
    <row r="325" spans="1:36" ht="15.95" hidden="1" customHeight="1" thickTop="1" thickBot="1" x14ac:dyDescent="0.25">
      <c r="A325" s="52" t="s">
        <v>107</v>
      </c>
      <c r="B325" s="104">
        <f t="shared" si="92"/>
        <v>0</v>
      </c>
      <c r="C325" s="104">
        <f t="shared" si="93"/>
        <v>0</v>
      </c>
      <c r="D325" s="103"/>
      <c r="E325" s="103"/>
      <c r="F325" s="103">
        <f t="shared" si="95"/>
        <v>0</v>
      </c>
      <c r="G325" s="103"/>
      <c r="H325" s="103"/>
      <c r="I325" s="103">
        <f t="shared" si="96"/>
        <v>0</v>
      </c>
      <c r="J325" s="103"/>
      <c r="K325" s="103"/>
      <c r="L325" s="103">
        <f t="shared" si="97"/>
        <v>0</v>
      </c>
      <c r="M325" s="103"/>
      <c r="N325" s="103"/>
      <c r="O325" s="103">
        <f t="shared" si="98"/>
        <v>0</v>
      </c>
      <c r="P325" s="103"/>
      <c r="Q325" s="103"/>
      <c r="R325" s="103">
        <f t="shared" si="99"/>
        <v>0</v>
      </c>
      <c r="S325" s="103"/>
      <c r="T325" s="103"/>
      <c r="U325" s="103">
        <f t="shared" si="100"/>
        <v>0</v>
      </c>
      <c r="V325" s="103"/>
      <c r="W325" s="103"/>
      <c r="X325" s="103">
        <f t="shared" si="101"/>
        <v>0</v>
      </c>
      <c r="Y325" s="103"/>
      <c r="Z325" s="103"/>
      <c r="AA325" s="103">
        <f t="shared" si="102"/>
        <v>0</v>
      </c>
      <c r="AB325" s="103"/>
      <c r="AC325" s="103"/>
      <c r="AD325" s="103">
        <f t="shared" si="103"/>
        <v>0</v>
      </c>
      <c r="AE325" s="103"/>
      <c r="AF325" s="103"/>
      <c r="AG325" s="103">
        <f t="shared" si="104"/>
        <v>0</v>
      </c>
      <c r="AH325" s="103"/>
      <c r="AI325" s="103"/>
      <c r="AJ325" s="109">
        <f t="shared" si="94"/>
        <v>0</v>
      </c>
    </row>
    <row r="326" spans="1:36" ht="15.95" hidden="1" customHeight="1" thickTop="1" thickBot="1" x14ac:dyDescent="0.25">
      <c r="A326" s="52" t="s">
        <v>82</v>
      </c>
      <c r="B326" s="104">
        <f t="shared" si="92"/>
        <v>5776554.7199999997</v>
      </c>
      <c r="C326" s="104">
        <f t="shared" si="93"/>
        <v>0</v>
      </c>
      <c r="D326" s="103"/>
      <c r="E326" s="103"/>
      <c r="F326" s="103">
        <f t="shared" si="95"/>
        <v>0</v>
      </c>
      <c r="G326" s="103"/>
      <c r="H326" s="103"/>
      <c r="I326" s="103">
        <f t="shared" si="96"/>
        <v>0</v>
      </c>
      <c r="J326" s="103"/>
      <c r="K326" s="103"/>
      <c r="L326" s="103">
        <f t="shared" si="97"/>
        <v>0</v>
      </c>
      <c r="M326" s="103"/>
      <c r="N326" s="103"/>
      <c r="O326" s="103">
        <f t="shared" si="98"/>
        <v>0</v>
      </c>
      <c r="P326" s="103"/>
      <c r="Q326" s="103"/>
      <c r="R326" s="103">
        <f t="shared" si="99"/>
        <v>0</v>
      </c>
      <c r="S326" s="103"/>
      <c r="T326" s="103"/>
      <c r="U326" s="103">
        <f t="shared" si="100"/>
        <v>0</v>
      </c>
      <c r="V326" s="103"/>
      <c r="W326" s="103"/>
      <c r="X326" s="103">
        <f t="shared" si="101"/>
        <v>0</v>
      </c>
      <c r="Y326" s="103">
        <v>5776554.7199999997</v>
      </c>
      <c r="Z326" s="103"/>
      <c r="AA326" s="103">
        <f t="shared" si="102"/>
        <v>5776554.7199999997</v>
      </c>
      <c r="AB326" s="103"/>
      <c r="AC326" s="103"/>
      <c r="AD326" s="103">
        <f t="shared" si="103"/>
        <v>0</v>
      </c>
      <c r="AE326" s="103"/>
      <c r="AF326" s="103"/>
      <c r="AG326" s="103">
        <f t="shared" si="104"/>
        <v>0</v>
      </c>
      <c r="AH326" s="103"/>
      <c r="AI326" s="103"/>
      <c r="AJ326" s="109">
        <f t="shared" si="94"/>
        <v>0</v>
      </c>
    </row>
    <row r="327" spans="1:36" ht="15.95" hidden="1" customHeight="1" thickTop="1" thickBot="1" x14ac:dyDescent="0.25">
      <c r="A327" s="52" t="s">
        <v>105</v>
      </c>
      <c r="B327" s="104">
        <f t="shared" si="92"/>
        <v>0</v>
      </c>
      <c r="C327" s="104">
        <f t="shared" si="93"/>
        <v>0</v>
      </c>
      <c r="D327" s="103"/>
      <c r="E327" s="103"/>
      <c r="F327" s="103">
        <f t="shared" si="95"/>
        <v>0</v>
      </c>
      <c r="G327" s="103"/>
      <c r="H327" s="103"/>
      <c r="I327" s="103">
        <f t="shared" si="96"/>
        <v>0</v>
      </c>
      <c r="J327" s="103"/>
      <c r="K327" s="103"/>
      <c r="L327" s="103">
        <f t="shared" si="97"/>
        <v>0</v>
      </c>
      <c r="M327" s="103"/>
      <c r="N327" s="103"/>
      <c r="O327" s="103">
        <f t="shared" si="98"/>
        <v>0</v>
      </c>
      <c r="P327" s="103"/>
      <c r="Q327" s="103"/>
      <c r="R327" s="103">
        <f t="shared" si="99"/>
        <v>0</v>
      </c>
      <c r="S327" s="103"/>
      <c r="T327" s="103"/>
      <c r="U327" s="103">
        <f t="shared" si="100"/>
        <v>0</v>
      </c>
      <c r="V327" s="103"/>
      <c r="W327" s="103"/>
      <c r="X327" s="103">
        <f t="shared" si="101"/>
        <v>0</v>
      </c>
      <c r="Y327" s="103"/>
      <c r="Z327" s="103"/>
      <c r="AA327" s="103">
        <f t="shared" si="102"/>
        <v>0</v>
      </c>
      <c r="AB327" s="103"/>
      <c r="AC327" s="103"/>
      <c r="AD327" s="103">
        <f t="shared" si="103"/>
        <v>0</v>
      </c>
      <c r="AE327" s="103"/>
      <c r="AF327" s="103"/>
      <c r="AG327" s="103">
        <f t="shared" si="104"/>
        <v>0</v>
      </c>
      <c r="AH327" s="103"/>
      <c r="AI327" s="103"/>
      <c r="AJ327" s="109">
        <f t="shared" si="94"/>
        <v>0</v>
      </c>
    </row>
    <row r="328" spans="1:36" ht="15.95" hidden="1" customHeight="1" thickTop="1" thickBot="1" x14ac:dyDescent="0.25">
      <c r="A328" s="52" t="s">
        <v>115</v>
      </c>
      <c r="B328" s="104">
        <f t="shared" si="92"/>
        <v>40938002.349999994</v>
      </c>
      <c r="C328" s="104">
        <f t="shared" si="93"/>
        <v>193001.69</v>
      </c>
      <c r="D328" s="103">
        <v>73235.27</v>
      </c>
      <c r="E328" s="103"/>
      <c r="F328" s="103">
        <f t="shared" si="95"/>
        <v>73235.27</v>
      </c>
      <c r="G328" s="103">
        <v>946254.78</v>
      </c>
      <c r="H328" s="103"/>
      <c r="I328" s="103">
        <f t="shared" si="96"/>
        <v>946254.78</v>
      </c>
      <c r="J328" s="103"/>
      <c r="K328" s="103"/>
      <c r="L328" s="103">
        <f t="shared" si="97"/>
        <v>0</v>
      </c>
      <c r="M328" s="103">
        <v>272667.11</v>
      </c>
      <c r="N328" s="103"/>
      <c r="O328" s="103">
        <f t="shared" si="98"/>
        <v>272667.11</v>
      </c>
      <c r="P328" s="103">
        <v>14421632.17</v>
      </c>
      <c r="Q328" s="103">
        <v>185283.93</v>
      </c>
      <c r="R328" s="103">
        <f t="shared" si="99"/>
        <v>14606916.1</v>
      </c>
      <c r="S328" s="103">
        <v>91723.91</v>
      </c>
      <c r="T328" s="103"/>
      <c r="U328" s="103">
        <f t="shared" si="100"/>
        <v>91723.91</v>
      </c>
      <c r="V328" s="103">
        <v>286888.99</v>
      </c>
      <c r="W328" s="103"/>
      <c r="X328" s="103">
        <f t="shared" si="101"/>
        <v>286888.99</v>
      </c>
      <c r="Y328" s="103">
        <v>22485022.32</v>
      </c>
      <c r="Z328" s="103">
        <v>17.72</v>
      </c>
      <c r="AA328" s="103">
        <f t="shared" si="102"/>
        <v>22485040.039999999</v>
      </c>
      <c r="AB328" s="103"/>
      <c r="AC328" s="103"/>
      <c r="AD328" s="103">
        <f t="shared" si="103"/>
        <v>0</v>
      </c>
      <c r="AE328" s="103">
        <v>417233.9</v>
      </c>
      <c r="AF328" s="103">
        <v>4450</v>
      </c>
      <c r="AG328" s="103">
        <f t="shared" si="104"/>
        <v>421683.9</v>
      </c>
      <c r="AH328" s="103">
        <v>1943343.9</v>
      </c>
      <c r="AI328" s="103">
        <v>3250.04</v>
      </c>
      <c r="AJ328" s="109">
        <f t="shared" si="94"/>
        <v>1946593.94</v>
      </c>
    </row>
    <row r="329" spans="1:36" ht="15.95" hidden="1" customHeight="1" thickTop="1" thickBot="1" x14ac:dyDescent="0.25">
      <c r="A329" s="52" t="s">
        <v>117</v>
      </c>
      <c r="B329" s="104">
        <f t="shared" si="92"/>
        <v>21420696.239999998</v>
      </c>
      <c r="C329" s="104">
        <f t="shared" si="93"/>
        <v>684071637.41000009</v>
      </c>
      <c r="D329" s="103">
        <v>3529271.4</v>
      </c>
      <c r="E329" s="103"/>
      <c r="F329" s="103">
        <f t="shared" si="95"/>
        <v>3529271.4</v>
      </c>
      <c r="G329" s="103">
        <v>13575702.390000001</v>
      </c>
      <c r="H329" s="103">
        <v>4543341.6900000004</v>
      </c>
      <c r="I329" s="103">
        <f t="shared" si="96"/>
        <v>18119044.080000002</v>
      </c>
      <c r="J329" s="103"/>
      <c r="K329" s="103">
        <v>679528295.72000003</v>
      </c>
      <c r="L329" s="103">
        <f t="shared" si="97"/>
        <v>679528295.72000003</v>
      </c>
      <c r="M329" s="103">
        <v>4315722.45</v>
      </c>
      <c r="N329" s="103"/>
      <c r="O329" s="103">
        <f t="shared" si="98"/>
        <v>4315722.45</v>
      </c>
      <c r="P329" s="103"/>
      <c r="Q329" s="103"/>
      <c r="R329" s="103">
        <f t="shared" si="99"/>
        <v>0</v>
      </c>
      <c r="S329" s="103"/>
      <c r="T329" s="103"/>
      <c r="U329" s="103">
        <f t="shared" si="100"/>
        <v>0</v>
      </c>
      <c r="V329" s="103"/>
      <c r="W329" s="103"/>
      <c r="X329" s="103">
        <f t="shared" si="101"/>
        <v>0</v>
      </c>
      <c r="Y329" s="103"/>
      <c r="Z329" s="103"/>
      <c r="AA329" s="103">
        <f t="shared" si="102"/>
        <v>0</v>
      </c>
      <c r="AB329" s="103"/>
      <c r="AC329" s="103"/>
      <c r="AD329" s="103">
        <f t="shared" si="103"/>
        <v>0</v>
      </c>
      <c r="AE329" s="103"/>
      <c r="AF329" s="103"/>
      <c r="AG329" s="103">
        <f t="shared" si="104"/>
        <v>0</v>
      </c>
      <c r="AH329" s="103"/>
      <c r="AI329" s="103"/>
      <c r="AJ329" s="109">
        <f t="shared" si="94"/>
        <v>0</v>
      </c>
    </row>
    <row r="330" spans="1:36" ht="15.95" hidden="1" customHeight="1" thickTop="1" thickBot="1" x14ac:dyDescent="0.25">
      <c r="A330" s="52" t="s">
        <v>120</v>
      </c>
      <c r="B330" s="104">
        <f t="shared" si="92"/>
        <v>15287175.649999999</v>
      </c>
      <c r="C330" s="104">
        <f t="shared" si="93"/>
        <v>87751.61</v>
      </c>
      <c r="D330" s="103">
        <v>3338.8</v>
      </c>
      <c r="E330" s="103"/>
      <c r="F330" s="103">
        <f t="shared" si="95"/>
        <v>3338.8</v>
      </c>
      <c r="G330" s="103">
        <v>62152.06</v>
      </c>
      <c r="H330" s="103"/>
      <c r="I330" s="103">
        <f t="shared" si="96"/>
        <v>62152.06</v>
      </c>
      <c r="J330" s="103"/>
      <c r="K330" s="103">
        <v>7938.45</v>
      </c>
      <c r="L330" s="103">
        <f t="shared" si="97"/>
        <v>7938.45</v>
      </c>
      <c r="M330" s="103">
        <v>10776</v>
      </c>
      <c r="N330" s="103"/>
      <c r="O330" s="103">
        <f t="shared" si="98"/>
        <v>10776</v>
      </c>
      <c r="P330" s="103">
        <v>1176936.29</v>
      </c>
      <c r="Q330" s="103"/>
      <c r="R330" s="103">
        <f t="shared" si="99"/>
        <v>1176936.29</v>
      </c>
      <c r="S330" s="103">
        <v>16066.99</v>
      </c>
      <c r="T330" s="103"/>
      <c r="U330" s="103">
        <f t="shared" si="100"/>
        <v>16066.99</v>
      </c>
      <c r="V330" s="103">
        <v>109360.25</v>
      </c>
      <c r="W330" s="103"/>
      <c r="X330" s="103">
        <f t="shared" si="101"/>
        <v>109360.25</v>
      </c>
      <c r="Y330" s="103">
        <v>13162131.359999999</v>
      </c>
      <c r="Z330" s="103">
        <v>77822.850000000006</v>
      </c>
      <c r="AA330" s="103">
        <f t="shared" si="102"/>
        <v>13239954.209999999</v>
      </c>
      <c r="AB330" s="103"/>
      <c r="AC330" s="103"/>
      <c r="AD330" s="103">
        <f t="shared" si="103"/>
        <v>0</v>
      </c>
      <c r="AE330" s="103">
        <v>200797.28</v>
      </c>
      <c r="AF330" s="103"/>
      <c r="AG330" s="103">
        <f t="shared" si="104"/>
        <v>200797.28</v>
      </c>
      <c r="AH330" s="103">
        <v>545616.62</v>
      </c>
      <c r="AI330" s="103">
        <v>1990.31</v>
      </c>
      <c r="AJ330" s="109">
        <f t="shared" si="94"/>
        <v>547606.93000000005</v>
      </c>
    </row>
    <row r="331" spans="1:36" ht="15.95" hidden="1" customHeight="1" thickTop="1" thickBot="1" x14ac:dyDescent="0.25">
      <c r="A331" s="52" t="s">
        <v>166</v>
      </c>
      <c r="B331" s="104">
        <f t="shared" si="92"/>
        <v>10000853.300000001</v>
      </c>
      <c r="C331" s="104">
        <f t="shared" si="93"/>
        <v>0</v>
      </c>
      <c r="D331" s="103"/>
      <c r="E331" s="103"/>
      <c r="F331" s="103">
        <f t="shared" si="95"/>
        <v>0</v>
      </c>
      <c r="G331" s="103">
        <v>383420.67</v>
      </c>
      <c r="H331" s="103"/>
      <c r="I331" s="103">
        <f t="shared" si="96"/>
        <v>383420.67</v>
      </c>
      <c r="J331" s="103"/>
      <c r="K331" s="103"/>
      <c r="L331" s="103">
        <f t="shared" si="97"/>
        <v>0</v>
      </c>
      <c r="M331" s="103">
        <v>20620.689999999999</v>
      </c>
      <c r="N331" s="103"/>
      <c r="O331" s="103">
        <f t="shared" si="98"/>
        <v>20620.689999999999</v>
      </c>
      <c r="P331" s="103">
        <v>521779.34</v>
      </c>
      <c r="Q331" s="103"/>
      <c r="R331" s="103">
        <f t="shared" si="99"/>
        <v>521779.34</v>
      </c>
      <c r="S331" s="103"/>
      <c r="T331" s="103"/>
      <c r="U331" s="103">
        <f t="shared" si="100"/>
        <v>0</v>
      </c>
      <c r="V331" s="103">
        <v>19003.34</v>
      </c>
      <c r="W331" s="103"/>
      <c r="X331" s="103">
        <f t="shared" si="101"/>
        <v>19003.34</v>
      </c>
      <c r="Y331" s="103">
        <v>3429370.46</v>
      </c>
      <c r="Z331" s="103"/>
      <c r="AA331" s="103">
        <f t="shared" si="102"/>
        <v>3429370.46</v>
      </c>
      <c r="AB331" s="103"/>
      <c r="AC331" s="103"/>
      <c r="AD331" s="103">
        <f t="shared" si="103"/>
        <v>0</v>
      </c>
      <c r="AE331" s="103">
        <v>5249824.6399999997</v>
      </c>
      <c r="AF331" s="103"/>
      <c r="AG331" s="103">
        <f t="shared" si="104"/>
        <v>5249824.6399999997</v>
      </c>
      <c r="AH331" s="103">
        <v>376834.16</v>
      </c>
      <c r="AI331" s="103"/>
      <c r="AJ331" s="109">
        <f t="shared" si="94"/>
        <v>376834.16</v>
      </c>
    </row>
    <row r="332" spans="1:36" ht="15.95" hidden="1" customHeight="1" thickTop="1" thickBot="1" x14ac:dyDescent="0.25">
      <c r="A332" s="52" t="s">
        <v>103</v>
      </c>
      <c r="B332" s="104">
        <f t="shared" ref="B332:B339" si="105">(D332+G332+J332+M332+P332+S332+V332+Y332+AB332+AE332+AH332)</f>
        <v>0</v>
      </c>
      <c r="C332" s="104">
        <v>0</v>
      </c>
      <c r="D332" s="103"/>
      <c r="E332" s="103"/>
      <c r="F332" s="103">
        <f t="shared" si="95"/>
        <v>0</v>
      </c>
      <c r="G332" s="103"/>
      <c r="H332" s="103"/>
      <c r="I332" s="103">
        <f t="shared" si="96"/>
        <v>0</v>
      </c>
      <c r="J332" s="103"/>
      <c r="K332" s="103"/>
      <c r="L332" s="103">
        <f t="shared" si="97"/>
        <v>0</v>
      </c>
      <c r="M332" s="103"/>
      <c r="N332" s="103"/>
      <c r="O332" s="103">
        <f t="shared" si="98"/>
        <v>0</v>
      </c>
      <c r="P332" s="103"/>
      <c r="Q332" s="103"/>
      <c r="R332" s="103">
        <f t="shared" si="99"/>
        <v>0</v>
      </c>
      <c r="S332" s="103"/>
      <c r="T332" s="103"/>
      <c r="U332" s="103">
        <f t="shared" si="100"/>
        <v>0</v>
      </c>
      <c r="V332" s="103"/>
      <c r="W332" s="103"/>
      <c r="X332" s="103">
        <f t="shared" si="101"/>
        <v>0</v>
      </c>
      <c r="Y332" s="103"/>
      <c r="Z332" s="103"/>
      <c r="AA332" s="103">
        <f t="shared" si="102"/>
        <v>0</v>
      </c>
      <c r="AB332" s="103"/>
      <c r="AC332" s="103"/>
      <c r="AD332" s="103">
        <f t="shared" si="103"/>
        <v>0</v>
      </c>
      <c r="AE332" s="103"/>
      <c r="AF332" s="103"/>
      <c r="AG332" s="103">
        <f t="shared" si="104"/>
        <v>0</v>
      </c>
      <c r="AH332" s="103"/>
      <c r="AI332" s="103"/>
      <c r="AJ332" s="109">
        <f t="shared" si="94"/>
        <v>0</v>
      </c>
    </row>
    <row r="333" spans="1:36" ht="15.95" hidden="1" customHeight="1" thickTop="1" thickBot="1" x14ac:dyDescent="0.25">
      <c r="A333" s="51" t="s">
        <v>110</v>
      </c>
      <c r="B333" s="104">
        <f>(D333+G333+J333+M333+P333+S333+V333+Y333+AB333+AE333+AH333)</f>
        <v>0</v>
      </c>
      <c r="C333" s="104">
        <f t="shared" ref="C333:C339" si="106">(E333+H333+K333+N333+Q333+T333+W333+Z333+AC333+AF333+AI333)</f>
        <v>29274094.379999999</v>
      </c>
      <c r="D333" s="103"/>
      <c r="E333" s="103"/>
      <c r="F333" s="103">
        <f t="shared" si="95"/>
        <v>0</v>
      </c>
      <c r="G333" s="103"/>
      <c r="H333" s="103"/>
      <c r="I333" s="103">
        <f t="shared" si="96"/>
        <v>0</v>
      </c>
      <c r="J333" s="103"/>
      <c r="K333" s="103">
        <v>29274094.379999999</v>
      </c>
      <c r="L333" s="103">
        <f t="shared" si="97"/>
        <v>29274094.379999999</v>
      </c>
      <c r="M333" s="103"/>
      <c r="N333" s="103"/>
      <c r="O333" s="103">
        <f t="shared" si="98"/>
        <v>0</v>
      </c>
      <c r="P333" s="103"/>
      <c r="Q333" s="103"/>
      <c r="R333" s="103">
        <f t="shared" si="99"/>
        <v>0</v>
      </c>
      <c r="S333" s="103"/>
      <c r="T333" s="103"/>
      <c r="U333" s="103">
        <f t="shared" si="100"/>
        <v>0</v>
      </c>
      <c r="V333" s="103"/>
      <c r="W333" s="103"/>
      <c r="X333" s="103">
        <f t="shared" si="101"/>
        <v>0</v>
      </c>
      <c r="Y333" s="103"/>
      <c r="Z333" s="103"/>
      <c r="AA333" s="103">
        <f t="shared" si="102"/>
        <v>0</v>
      </c>
      <c r="AB333" s="103"/>
      <c r="AC333" s="103"/>
      <c r="AD333" s="103">
        <f t="shared" si="103"/>
        <v>0</v>
      </c>
      <c r="AE333" s="103"/>
      <c r="AF333" s="103"/>
      <c r="AG333" s="103">
        <f t="shared" si="104"/>
        <v>0</v>
      </c>
      <c r="AH333" s="103"/>
      <c r="AI333" s="103"/>
      <c r="AJ333" s="109">
        <f t="shared" si="94"/>
        <v>0</v>
      </c>
    </row>
    <row r="334" spans="1:36" ht="15.95" hidden="1" customHeight="1" thickTop="1" thickBot="1" x14ac:dyDescent="0.25">
      <c r="A334" s="52" t="s">
        <v>164</v>
      </c>
      <c r="B334" s="104">
        <f t="shared" si="105"/>
        <v>978522.19</v>
      </c>
      <c r="C334" s="104">
        <f t="shared" si="106"/>
        <v>0</v>
      </c>
      <c r="D334" s="103"/>
      <c r="E334" s="103"/>
      <c r="F334" s="103">
        <f t="shared" si="95"/>
        <v>0</v>
      </c>
      <c r="G334" s="103"/>
      <c r="H334" s="103"/>
      <c r="I334" s="103">
        <f t="shared" si="96"/>
        <v>0</v>
      </c>
      <c r="J334" s="103"/>
      <c r="K334" s="103"/>
      <c r="L334" s="103">
        <f t="shared" si="97"/>
        <v>0</v>
      </c>
      <c r="M334" s="103">
        <v>11771.55</v>
      </c>
      <c r="N334" s="103"/>
      <c r="O334" s="103">
        <f t="shared" si="98"/>
        <v>11771.55</v>
      </c>
      <c r="P334" s="103">
        <v>299322.34000000003</v>
      </c>
      <c r="Q334" s="103"/>
      <c r="R334" s="103">
        <f t="shared" si="99"/>
        <v>299322.34000000003</v>
      </c>
      <c r="S334" s="103"/>
      <c r="T334" s="103"/>
      <c r="U334" s="103">
        <f t="shared" si="100"/>
        <v>0</v>
      </c>
      <c r="V334" s="103"/>
      <c r="W334" s="103"/>
      <c r="X334" s="103">
        <f t="shared" si="101"/>
        <v>0</v>
      </c>
      <c r="Y334" s="103">
        <v>316196.05</v>
      </c>
      <c r="Z334" s="103"/>
      <c r="AA334" s="103">
        <f t="shared" si="102"/>
        <v>316196.05</v>
      </c>
      <c r="AB334" s="103"/>
      <c r="AC334" s="103"/>
      <c r="AD334" s="103">
        <f t="shared" si="103"/>
        <v>0</v>
      </c>
      <c r="AE334" s="103">
        <v>162532.76</v>
      </c>
      <c r="AF334" s="103"/>
      <c r="AG334" s="103">
        <f t="shared" si="104"/>
        <v>162532.76</v>
      </c>
      <c r="AH334" s="103">
        <v>188699.49</v>
      </c>
      <c r="AI334" s="103"/>
      <c r="AJ334" s="109">
        <f t="shared" si="94"/>
        <v>188699.49</v>
      </c>
    </row>
    <row r="335" spans="1:36" ht="15.95" hidden="1" customHeight="1" thickTop="1" thickBot="1" x14ac:dyDescent="0.25">
      <c r="A335" s="52" t="s">
        <v>119</v>
      </c>
      <c r="B335" s="104">
        <f t="shared" si="105"/>
        <v>11576898.129999997</v>
      </c>
      <c r="C335" s="104">
        <f t="shared" si="106"/>
        <v>0</v>
      </c>
      <c r="D335" s="103">
        <v>321.55</v>
      </c>
      <c r="E335" s="103"/>
      <c r="F335" s="103">
        <f t="shared" si="95"/>
        <v>321.55</v>
      </c>
      <c r="G335" s="103">
        <v>8307601.1600000001</v>
      </c>
      <c r="H335" s="103"/>
      <c r="I335" s="103">
        <f t="shared" si="96"/>
        <v>8307601.1600000001</v>
      </c>
      <c r="J335" s="103"/>
      <c r="K335" s="103"/>
      <c r="L335" s="103">
        <f t="shared" si="97"/>
        <v>0</v>
      </c>
      <c r="M335" s="103"/>
      <c r="N335" s="103"/>
      <c r="O335" s="103">
        <f t="shared" si="98"/>
        <v>0</v>
      </c>
      <c r="P335" s="103">
        <v>2626497.67</v>
      </c>
      <c r="Q335" s="103"/>
      <c r="R335" s="103">
        <f t="shared" si="99"/>
        <v>2626497.67</v>
      </c>
      <c r="S335" s="103"/>
      <c r="T335" s="103"/>
      <c r="U335" s="103">
        <f t="shared" si="100"/>
        <v>0</v>
      </c>
      <c r="V335" s="103">
        <v>376226.69</v>
      </c>
      <c r="W335" s="103"/>
      <c r="X335" s="103">
        <f t="shared" si="101"/>
        <v>376226.69</v>
      </c>
      <c r="Y335" s="103"/>
      <c r="Z335" s="103"/>
      <c r="AA335" s="103">
        <f t="shared" si="102"/>
        <v>0</v>
      </c>
      <c r="AB335" s="103"/>
      <c r="AC335" s="103"/>
      <c r="AD335" s="103">
        <f t="shared" si="103"/>
        <v>0</v>
      </c>
      <c r="AE335" s="103">
        <v>59311.54</v>
      </c>
      <c r="AF335" s="103"/>
      <c r="AG335" s="103">
        <f t="shared" si="104"/>
        <v>59311.54</v>
      </c>
      <c r="AH335" s="103">
        <v>206939.51999999999</v>
      </c>
      <c r="AI335" s="103"/>
      <c r="AJ335" s="109">
        <f t="shared" si="94"/>
        <v>206939.51999999999</v>
      </c>
    </row>
    <row r="336" spans="1:36" ht="15.95" hidden="1" customHeight="1" thickTop="1" thickBot="1" x14ac:dyDescent="0.25">
      <c r="A336" s="52" t="s">
        <v>121</v>
      </c>
      <c r="B336" s="104">
        <f t="shared" si="105"/>
        <v>0</v>
      </c>
      <c r="C336" s="104">
        <f t="shared" si="106"/>
        <v>0</v>
      </c>
      <c r="D336" s="103"/>
      <c r="E336" s="103"/>
      <c r="F336" s="103">
        <f t="shared" si="95"/>
        <v>0</v>
      </c>
      <c r="G336" s="103"/>
      <c r="H336" s="103"/>
      <c r="I336" s="103">
        <f t="shared" si="96"/>
        <v>0</v>
      </c>
      <c r="J336" s="103"/>
      <c r="K336" s="103"/>
      <c r="L336" s="103">
        <f t="shared" si="97"/>
        <v>0</v>
      </c>
      <c r="M336" s="103"/>
      <c r="N336" s="103"/>
      <c r="O336" s="103">
        <f t="shared" si="98"/>
        <v>0</v>
      </c>
      <c r="P336" s="103"/>
      <c r="Q336" s="103"/>
      <c r="R336" s="103">
        <f t="shared" si="99"/>
        <v>0</v>
      </c>
      <c r="S336" s="103"/>
      <c r="T336" s="103"/>
      <c r="U336" s="103">
        <f t="shared" si="100"/>
        <v>0</v>
      </c>
      <c r="V336" s="103"/>
      <c r="W336" s="103"/>
      <c r="X336" s="103">
        <f t="shared" si="101"/>
        <v>0</v>
      </c>
      <c r="Y336" s="103"/>
      <c r="Z336" s="103"/>
      <c r="AA336" s="103">
        <f t="shared" si="102"/>
        <v>0</v>
      </c>
      <c r="AB336" s="103"/>
      <c r="AC336" s="103"/>
      <c r="AD336" s="103">
        <f t="shared" si="103"/>
        <v>0</v>
      </c>
      <c r="AE336" s="103"/>
      <c r="AF336" s="103"/>
      <c r="AG336" s="103">
        <f t="shared" si="104"/>
        <v>0</v>
      </c>
      <c r="AH336" s="103"/>
      <c r="AI336" s="103"/>
      <c r="AJ336" s="109">
        <f t="shared" si="94"/>
        <v>0</v>
      </c>
    </row>
    <row r="337" spans="1:36" ht="15.95" hidden="1" customHeight="1" thickTop="1" thickBot="1" x14ac:dyDescent="0.25">
      <c r="A337" s="52" t="s">
        <v>88</v>
      </c>
      <c r="B337" s="104">
        <f t="shared" si="105"/>
        <v>0</v>
      </c>
      <c r="C337" s="104">
        <f t="shared" si="106"/>
        <v>0</v>
      </c>
      <c r="D337" s="103"/>
      <c r="E337" s="103"/>
      <c r="F337" s="103">
        <f t="shared" si="95"/>
        <v>0</v>
      </c>
      <c r="G337" s="103"/>
      <c r="H337" s="103"/>
      <c r="I337" s="103">
        <f t="shared" si="96"/>
        <v>0</v>
      </c>
      <c r="J337" s="103"/>
      <c r="K337" s="103"/>
      <c r="L337" s="103">
        <f t="shared" si="97"/>
        <v>0</v>
      </c>
      <c r="M337" s="103"/>
      <c r="N337" s="103"/>
      <c r="O337" s="103">
        <f t="shared" si="98"/>
        <v>0</v>
      </c>
      <c r="P337" s="103"/>
      <c r="Q337" s="103"/>
      <c r="R337" s="103">
        <f t="shared" si="99"/>
        <v>0</v>
      </c>
      <c r="S337" s="103"/>
      <c r="T337" s="103"/>
      <c r="U337" s="103">
        <f t="shared" si="100"/>
        <v>0</v>
      </c>
      <c r="V337" s="103"/>
      <c r="W337" s="103"/>
      <c r="X337" s="103">
        <f t="shared" si="101"/>
        <v>0</v>
      </c>
      <c r="Y337" s="103"/>
      <c r="Z337" s="103"/>
      <c r="AA337" s="103">
        <f t="shared" si="102"/>
        <v>0</v>
      </c>
      <c r="AB337" s="103"/>
      <c r="AC337" s="103"/>
      <c r="AD337" s="103">
        <f t="shared" si="103"/>
        <v>0</v>
      </c>
      <c r="AE337" s="103"/>
      <c r="AF337" s="103"/>
      <c r="AG337" s="103">
        <f t="shared" si="104"/>
        <v>0</v>
      </c>
      <c r="AH337" s="103"/>
      <c r="AI337" s="103"/>
      <c r="AJ337" s="109">
        <f t="shared" si="94"/>
        <v>0</v>
      </c>
    </row>
    <row r="338" spans="1:36" ht="15.95" hidden="1" customHeight="1" thickTop="1" thickBot="1" x14ac:dyDescent="0.25">
      <c r="A338" s="52" t="s">
        <v>106</v>
      </c>
      <c r="B338" s="104">
        <f t="shared" si="105"/>
        <v>0</v>
      </c>
      <c r="C338" s="104">
        <f t="shared" si="106"/>
        <v>0</v>
      </c>
      <c r="D338" s="103"/>
      <c r="E338" s="103"/>
      <c r="F338" s="103">
        <f t="shared" si="95"/>
        <v>0</v>
      </c>
      <c r="G338" s="103"/>
      <c r="H338" s="103"/>
      <c r="I338" s="103">
        <f t="shared" si="96"/>
        <v>0</v>
      </c>
      <c r="J338" s="103"/>
      <c r="K338" s="103"/>
      <c r="L338" s="103">
        <f t="shared" si="97"/>
        <v>0</v>
      </c>
      <c r="M338" s="103"/>
      <c r="N338" s="103"/>
      <c r="O338" s="103">
        <f t="shared" si="98"/>
        <v>0</v>
      </c>
      <c r="P338" s="103"/>
      <c r="Q338" s="103"/>
      <c r="R338" s="103">
        <f t="shared" si="99"/>
        <v>0</v>
      </c>
      <c r="S338" s="103"/>
      <c r="T338" s="103"/>
      <c r="U338" s="103">
        <f t="shared" si="100"/>
        <v>0</v>
      </c>
      <c r="V338" s="103"/>
      <c r="W338" s="103"/>
      <c r="X338" s="103">
        <f t="shared" si="101"/>
        <v>0</v>
      </c>
      <c r="Y338" s="103"/>
      <c r="Z338" s="103"/>
      <c r="AA338" s="103">
        <f t="shared" si="102"/>
        <v>0</v>
      </c>
      <c r="AB338" s="103"/>
      <c r="AC338" s="103"/>
      <c r="AD338" s="103">
        <f t="shared" si="103"/>
        <v>0</v>
      </c>
      <c r="AE338" s="103"/>
      <c r="AF338" s="103"/>
      <c r="AG338" s="103">
        <f t="shared" si="104"/>
        <v>0</v>
      </c>
      <c r="AH338" s="103"/>
      <c r="AI338" s="103"/>
      <c r="AJ338" s="109">
        <f t="shared" si="94"/>
        <v>0</v>
      </c>
    </row>
    <row r="339" spans="1:36" ht="15.95" hidden="1" customHeight="1" thickTop="1" thickBot="1" x14ac:dyDescent="0.25">
      <c r="A339" s="52" t="s">
        <v>104</v>
      </c>
      <c r="B339" s="104">
        <f t="shared" si="105"/>
        <v>4340551.37</v>
      </c>
      <c r="C339" s="104">
        <f t="shared" si="106"/>
        <v>34302337.170000002</v>
      </c>
      <c r="D339" s="103"/>
      <c r="E339" s="103"/>
      <c r="F339" s="103">
        <f t="shared" si="95"/>
        <v>0</v>
      </c>
      <c r="G339" s="103">
        <v>2849374.93</v>
      </c>
      <c r="H339" s="103"/>
      <c r="I339" s="103">
        <f t="shared" si="96"/>
        <v>2849374.93</v>
      </c>
      <c r="J339" s="103"/>
      <c r="K339" s="103"/>
      <c r="L339" s="103">
        <f t="shared" si="97"/>
        <v>0</v>
      </c>
      <c r="M339" s="103"/>
      <c r="N339" s="103"/>
      <c r="O339" s="103">
        <f t="shared" si="98"/>
        <v>0</v>
      </c>
      <c r="P339" s="103"/>
      <c r="Q339" s="103"/>
      <c r="R339" s="103">
        <f t="shared" si="99"/>
        <v>0</v>
      </c>
      <c r="S339" s="103"/>
      <c r="T339" s="103"/>
      <c r="U339" s="103">
        <f t="shared" si="100"/>
        <v>0</v>
      </c>
      <c r="V339" s="103"/>
      <c r="W339" s="103"/>
      <c r="X339" s="103">
        <f t="shared" si="101"/>
        <v>0</v>
      </c>
      <c r="Y339" s="103"/>
      <c r="Z339" s="103"/>
      <c r="AA339" s="103">
        <f t="shared" si="102"/>
        <v>0</v>
      </c>
      <c r="AB339" s="103"/>
      <c r="AC339" s="103">
        <v>34302337.170000002</v>
      </c>
      <c r="AD339" s="103">
        <f t="shared" si="103"/>
        <v>34302337.170000002</v>
      </c>
      <c r="AE339" s="103"/>
      <c r="AF339" s="103"/>
      <c r="AG339" s="103">
        <f t="shared" si="104"/>
        <v>0</v>
      </c>
      <c r="AH339" s="103">
        <v>1491176.44</v>
      </c>
      <c r="AI339" s="103"/>
      <c r="AJ339" s="109">
        <f t="shared" si="94"/>
        <v>1491176.44</v>
      </c>
    </row>
    <row r="340" spans="1:36" ht="15.95" hidden="1" customHeight="1" thickTop="1" thickBot="1" x14ac:dyDescent="0.25">
      <c r="A340" s="52" t="s">
        <v>111</v>
      </c>
      <c r="B340" s="104">
        <f>(D340+G340+J340+M340+P340+S340+V340+Y340+AB340+AE340+AH340)</f>
        <v>20291874.030000001</v>
      </c>
      <c r="C340" s="104">
        <f>(E340+H340+K340+N340+Q340+T340+W340+Z340+AC340+AF340+AI340)</f>
        <v>0</v>
      </c>
      <c r="D340" s="103"/>
      <c r="E340" s="103"/>
      <c r="F340" s="103">
        <f t="shared" si="95"/>
        <v>0</v>
      </c>
      <c r="G340" s="103">
        <v>20291874.030000001</v>
      </c>
      <c r="H340" s="103"/>
      <c r="I340" s="103">
        <f t="shared" si="96"/>
        <v>20291874.030000001</v>
      </c>
      <c r="J340" s="103"/>
      <c r="K340" s="103"/>
      <c r="L340" s="103">
        <f t="shared" si="97"/>
        <v>0</v>
      </c>
      <c r="M340" s="103"/>
      <c r="N340" s="103"/>
      <c r="O340" s="103">
        <f t="shared" si="98"/>
        <v>0</v>
      </c>
      <c r="P340" s="103"/>
      <c r="Q340" s="103"/>
      <c r="R340" s="103">
        <f t="shared" si="99"/>
        <v>0</v>
      </c>
      <c r="S340" s="103"/>
      <c r="T340" s="103"/>
      <c r="U340" s="103">
        <f t="shared" si="100"/>
        <v>0</v>
      </c>
      <c r="V340" s="103"/>
      <c r="W340" s="103"/>
      <c r="X340" s="103">
        <f t="shared" si="101"/>
        <v>0</v>
      </c>
      <c r="Y340" s="103"/>
      <c r="Z340" s="103"/>
      <c r="AA340" s="103">
        <f t="shared" si="102"/>
        <v>0</v>
      </c>
      <c r="AB340" s="103"/>
      <c r="AC340" s="103"/>
      <c r="AD340" s="103">
        <f t="shared" si="103"/>
        <v>0</v>
      </c>
      <c r="AE340" s="103"/>
      <c r="AF340" s="103"/>
      <c r="AG340" s="103">
        <f t="shared" si="104"/>
        <v>0</v>
      </c>
      <c r="AH340" s="103"/>
      <c r="AI340" s="103"/>
      <c r="AJ340" s="109">
        <f t="shared" si="94"/>
        <v>0</v>
      </c>
    </row>
    <row r="341" spans="1:36" ht="14.25" hidden="1" thickTop="1" thickBot="1" x14ac:dyDescent="0.25">
      <c r="A341" s="55" t="s">
        <v>19</v>
      </c>
      <c r="B341" s="66">
        <f>SUM(B303:B340)</f>
        <v>3229055367.8499994</v>
      </c>
      <c r="C341" s="66">
        <f t="shared" ref="C341:AJ341" si="107">SUM(C303:C340)</f>
        <v>1789963095.6300001</v>
      </c>
      <c r="D341" s="66">
        <f t="shared" si="107"/>
        <v>27727476.48</v>
      </c>
      <c r="E341" s="66">
        <f t="shared" si="107"/>
        <v>169323.54</v>
      </c>
      <c r="F341" s="66">
        <f t="shared" si="107"/>
        <v>27896800.020000003</v>
      </c>
      <c r="G341" s="66">
        <f t="shared" si="107"/>
        <v>325982091.4000001</v>
      </c>
      <c r="H341" s="66">
        <f t="shared" si="107"/>
        <v>428608707.58999997</v>
      </c>
      <c r="I341" s="66">
        <f t="shared" si="107"/>
        <v>754590798.98999965</v>
      </c>
      <c r="J341" s="66">
        <f t="shared" si="107"/>
        <v>890080.9</v>
      </c>
      <c r="K341" s="66">
        <f t="shared" si="107"/>
        <v>1113140483.2800002</v>
      </c>
      <c r="L341" s="66">
        <f t="shared" si="107"/>
        <v>1114030564.1800001</v>
      </c>
      <c r="M341" s="66">
        <f t="shared" si="107"/>
        <v>61818682.00999999</v>
      </c>
      <c r="N341" s="66">
        <f t="shared" si="107"/>
        <v>1639500.77</v>
      </c>
      <c r="O341" s="66">
        <f t="shared" si="107"/>
        <v>63458182.779999986</v>
      </c>
      <c r="P341" s="66">
        <f t="shared" si="107"/>
        <v>1181215378.0699997</v>
      </c>
      <c r="Q341" s="66">
        <f t="shared" si="107"/>
        <v>79953562.600000009</v>
      </c>
      <c r="R341" s="66">
        <f t="shared" si="107"/>
        <v>1261168940.6699996</v>
      </c>
      <c r="S341" s="66">
        <f t="shared" si="107"/>
        <v>22635740.609999992</v>
      </c>
      <c r="T341" s="66">
        <f t="shared" si="107"/>
        <v>372931.37</v>
      </c>
      <c r="U341" s="66">
        <f t="shared" si="107"/>
        <v>23008671.979999989</v>
      </c>
      <c r="V341" s="66">
        <f t="shared" si="107"/>
        <v>53747165.13000001</v>
      </c>
      <c r="W341" s="66">
        <f t="shared" si="107"/>
        <v>1158569.46</v>
      </c>
      <c r="X341" s="66">
        <f t="shared" si="107"/>
        <v>54905734.590000004</v>
      </c>
      <c r="Y341" s="66">
        <f t="shared" si="107"/>
        <v>1262829303.73</v>
      </c>
      <c r="Z341" s="66">
        <f t="shared" si="107"/>
        <v>13108526.330000002</v>
      </c>
      <c r="AA341" s="66">
        <f t="shared" si="107"/>
        <v>1275937830.0600002</v>
      </c>
      <c r="AB341" s="66">
        <f t="shared" si="107"/>
        <v>0</v>
      </c>
      <c r="AC341" s="66">
        <f t="shared" si="107"/>
        <v>34302337.170000002</v>
      </c>
      <c r="AD341" s="66">
        <f t="shared" si="107"/>
        <v>34302337.170000002</v>
      </c>
      <c r="AE341" s="66">
        <f t="shared" si="107"/>
        <v>76055167.390000015</v>
      </c>
      <c r="AF341" s="66">
        <f t="shared" si="107"/>
        <v>100087227.7</v>
      </c>
      <c r="AG341" s="66">
        <f t="shared" si="107"/>
        <v>176142395.08999997</v>
      </c>
      <c r="AH341" s="66">
        <f t="shared" si="107"/>
        <v>216154282.13000005</v>
      </c>
      <c r="AI341" s="66">
        <f t="shared" si="107"/>
        <v>17421925.82</v>
      </c>
      <c r="AJ341" s="102">
        <f t="shared" si="107"/>
        <v>233576207.95000002</v>
      </c>
    </row>
    <row r="342" spans="1:36" ht="13.5" hidden="1" thickTop="1" x14ac:dyDescent="0.2">
      <c r="A342" s="145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90">
        <f>(C341/B344*100)</f>
        <v>35.663608505414956</v>
      </c>
      <c r="C343" s="190"/>
      <c r="D343" s="190">
        <f>(E341/D344*100)</f>
        <v>0.60696402411246886</v>
      </c>
      <c r="E343" s="190"/>
      <c r="F343" s="36"/>
      <c r="G343" s="190">
        <f>(H341/G344*100)</f>
        <v>56.800150248807888</v>
      </c>
      <c r="H343" s="190"/>
      <c r="I343" s="36"/>
      <c r="J343" s="190">
        <f>(K341/J344*100)</f>
        <v>99.920102649907534</v>
      </c>
      <c r="K343" s="190"/>
      <c r="L343" s="36"/>
      <c r="M343" s="190">
        <f>(N341/M344*100)</f>
        <v>2.5835923724508523</v>
      </c>
      <c r="N343" s="190"/>
      <c r="O343" s="36"/>
      <c r="P343" s="190">
        <f>(Q341/P344*100)</f>
        <v>6.3396393632659906</v>
      </c>
      <c r="Q343" s="190"/>
      <c r="R343" s="36"/>
      <c r="S343" s="190">
        <f>(T341/S344*100)</f>
        <v>1.6208296173032761</v>
      </c>
      <c r="T343" s="190"/>
      <c r="U343" s="36"/>
      <c r="V343" s="190">
        <f>(W341/V344*100)</f>
        <v>2.1101064736706214</v>
      </c>
      <c r="W343" s="190"/>
      <c r="X343" s="36"/>
      <c r="Y343" s="190">
        <f>(Z341/Y344*100)</f>
        <v>1.0273640314735073</v>
      </c>
      <c r="Z343" s="190"/>
      <c r="AA343" s="36"/>
      <c r="AB343" s="190">
        <f>(AC341/AB344*100)</f>
        <v>100</v>
      </c>
      <c r="AC343" s="190"/>
      <c r="AD343" s="36"/>
      <c r="AE343" s="190">
        <f>(AF341/AE344*100)</f>
        <v>56.821770618515998</v>
      </c>
      <c r="AF343" s="190"/>
      <c r="AG343" s="36"/>
      <c r="AH343" s="190">
        <f>(AI341/AH344*100)</f>
        <v>7.45877586287786</v>
      </c>
      <c r="AI343" s="190"/>
      <c r="AJ343" s="36"/>
    </row>
    <row r="344" spans="1:36" hidden="1" x14ac:dyDescent="0.2">
      <c r="A344" s="5" t="s">
        <v>39</v>
      </c>
      <c r="B344" s="188">
        <f>(B341+C341)</f>
        <v>5019018463.4799995</v>
      </c>
      <c r="C344" s="189"/>
      <c r="D344" s="188">
        <f>(D341+E341)</f>
        <v>27896800.02</v>
      </c>
      <c r="E344" s="189"/>
      <c r="F344" s="37"/>
      <c r="G344" s="188">
        <f>(G341+H341)</f>
        <v>754590798.99000001</v>
      </c>
      <c r="H344" s="189"/>
      <c r="I344" s="37"/>
      <c r="J344" s="188">
        <f>(J341+K341)</f>
        <v>1114030564.1800003</v>
      </c>
      <c r="K344" s="189"/>
      <c r="L344" s="37"/>
      <c r="M344" s="188">
        <f>(M341+N341)</f>
        <v>63458182.779999994</v>
      </c>
      <c r="N344" s="189"/>
      <c r="O344" s="37"/>
      <c r="P344" s="188">
        <f>(P341+Q341)</f>
        <v>1261168940.6699996</v>
      </c>
      <c r="Q344" s="189"/>
      <c r="R344" s="37"/>
      <c r="S344" s="188">
        <f>(S341+T341)</f>
        <v>23008671.979999993</v>
      </c>
      <c r="T344" s="189"/>
      <c r="U344" s="37"/>
      <c r="V344" s="188">
        <f>(V341+W341)</f>
        <v>54905734.590000011</v>
      </c>
      <c r="W344" s="189"/>
      <c r="X344" s="37"/>
      <c r="Y344" s="188">
        <f>(Y341+Z341)</f>
        <v>1275937830.0599999</v>
      </c>
      <c r="Z344" s="189"/>
      <c r="AA344" s="37"/>
      <c r="AB344" s="188">
        <f>(AB341+AC341)</f>
        <v>34302337.170000002</v>
      </c>
      <c r="AC344" s="189"/>
      <c r="AD344" s="37"/>
      <c r="AE344" s="188">
        <f>(AE341+AF341)</f>
        <v>176142395.09000003</v>
      </c>
      <c r="AF344" s="189"/>
      <c r="AG344" s="37"/>
      <c r="AH344" s="188">
        <f>(AH341+AI341)</f>
        <v>233576207.95000005</v>
      </c>
      <c r="AI344" s="189"/>
      <c r="AJ344" s="37"/>
    </row>
    <row r="345" spans="1:36" hidden="1" x14ac:dyDescent="0.2">
      <c r="A345" s="5" t="s">
        <v>40</v>
      </c>
      <c r="B345" s="190">
        <f>SUM(D345:AI345)</f>
        <v>100</v>
      </c>
      <c r="C345" s="189"/>
      <c r="D345" s="190">
        <f>(D344/B344*100)</f>
        <v>0.55582182498403088</v>
      </c>
      <c r="E345" s="190"/>
      <c r="F345" s="36"/>
      <c r="G345" s="190">
        <f>(G344/B344*100)</f>
        <v>15.034628871773368</v>
      </c>
      <c r="H345" s="190"/>
      <c r="I345" s="36"/>
      <c r="J345" s="190">
        <f>(J344/B344*100)</f>
        <v>22.196183821319782</v>
      </c>
      <c r="K345" s="190"/>
      <c r="L345" s="36"/>
      <c r="M345" s="190">
        <f>(M344/B344*100)</f>
        <v>1.2643544398519799</v>
      </c>
      <c r="N345" s="190"/>
      <c r="O345" s="36"/>
      <c r="P345" s="190">
        <f>(P344/B344*100)</f>
        <v>25.127800382618084</v>
      </c>
      <c r="Q345" s="190"/>
      <c r="R345" s="36"/>
      <c r="S345" s="190">
        <f>(S344/B344*100)</f>
        <v>0.45842971384581521</v>
      </c>
      <c r="T345" s="190"/>
      <c r="U345" s="36"/>
      <c r="V345" s="190">
        <f>(V344/B344*100)</f>
        <v>1.0939536283739915</v>
      </c>
      <c r="W345" s="190"/>
      <c r="X345" s="36"/>
      <c r="Y345" s="190">
        <f>(Y344/B344*100)</f>
        <v>25.422058901439314</v>
      </c>
      <c r="Z345" s="190"/>
      <c r="AA345" s="36"/>
      <c r="AB345" s="190">
        <f>(AB344/B344*100)</f>
        <v>0.6834471205793502</v>
      </c>
      <c r="AC345" s="190"/>
      <c r="AD345" s="36"/>
      <c r="AE345" s="190">
        <f>(AE344/B344*100)</f>
        <v>3.5094988466703012</v>
      </c>
      <c r="AF345" s="190"/>
      <c r="AG345" s="36"/>
      <c r="AH345" s="190">
        <f>(AH344/B344*100)</f>
        <v>4.6538224485439939</v>
      </c>
      <c r="AI345" s="190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2" t="s">
        <v>42</v>
      </c>
      <c r="B355" s="192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192"/>
      <c r="AE355" s="192"/>
      <c r="AF355" s="192"/>
      <c r="AG355" s="192"/>
      <c r="AH355" s="192"/>
      <c r="AI355" s="192"/>
    </row>
    <row r="356" spans="1:37" hidden="1" x14ac:dyDescent="0.2">
      <c r="A356" s="193" t="s">
        <v>56</v>
      </c>
      <c r="B356" s="193"/>
      <c r="C356" s="193"/>
      <c r="D356" s="193"/>
      <c r="E356" s="193"/>
      <c r="F356" s="193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  <c r="Z356" s="193"/>
      <c r="AA356" s="193"/>
      <c r="AB356" s="193"/>
      <c r="AC356" s="193"/>
      <c r="AD356" s="193"/>
      <c r="AE356" s="193"/>
      <c r="AF356" s="193"/>
      <c r="AG356" s="193"/>
      <c r="AH356" s="193"/>
      <c r="AI356" s="193"/>
    </row>
    <row r="357" spans="1:37" hidden="1" x14ac:dyDescent="0.2">
      <c r="A357" s="194" t="s">
        <v>153</v>
      </c>
      <c r="B357" s="195"/>
      <c r="C357" s="195"/>
      <c r="D357" s="195"/>
      <c r="E357" s="195"/>
      <c r="F357" s="195"/>
      <c r="G357" s="195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  <c r="R357" s="195"/>
      <c r="S357" s="195"/>
      <c r="T357" s="195"/>
      <c r="U357" s="195"/>
      <c r="V357" s="195"/>
      <c r="W357" s="195"/>
      <c r="X357" s="195"/>
      <c r="Y357" s="195"/>
      <c r="Z357" s="195"/>
      <c r="AA357" s="195"/>
      <c r="AB357" s="195"/>
      <c r="AC357" s="195"/>
      <c r="AD357" s="195"/>
      <c r="AE357" s="195"/>
      <c r="AF357" s="195"/>
      <c r="AG357" s="195"/>
      <c r="AH357" s="195"/>
      <c r="AI357" s="195"/>
    </row>
    <row r="358" spans="1:37" hidden="1" x14ac:dyDescent="0.2">
      <c r="A358" s="193" t="s">
        <v>114</v>
      </c>
      <c r="B358" s="193"/>
      <c r="C358" s="193"/>
      <c r="D358" s="193"/>
      <c r="E358" s="193"/>
      <c r="F358" s="193"/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  <c r="T358" s="193"/>
      <c r="U358" s="193"/>
      <c r="V358" s="193"/>
      <c r="W358" s="193"/>
      <c r="X358" s="193"/>
      <c r="Y358" s="193"/>
      <c r="Z358" s="193"/>
      <c r="AA358" s="193"/>
      <c r="AB358" s="193"/>
      <c r="AC358" s="193"/>
      <c r="AD358" s="193"/>
      <c r="AE358" s="193"/>
      <c r="AF358" s="193"/>
      <c r="AG358" s="193"/>
      <c r="AH358" s="193"/>
      <c r="AI358" s="193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87" t="s">
        <v>33</v>
      </c>
      <c r="B361" s="191" t="s">
        <v>0</v>
      </c>
      <c r="C361" s="191"/>
      <c r="D361" s="191" t="s">
        <v>12</v>
      </c>
      <c r="E361" s="191"/>
      <c r="F361" s="157"/>
      <c r="G361" s="191" t="s">
        <v>13</v>
      </c>
      <c r="H361" s="191"/>
      <c r="I361" s="157"/>
      <c r="J361" s="191" t="s">
        <v>14</v>
      </c>
      <c r="K361" s="191"/>
      <c r="L361" s="157"/>
      <c r="M361" s="191" t="s">
        <v>15</v>
      </c>
      <c r="N361" s="191"/>
      <c r="O361" s="157"/>
      <c r="P361" s="191" t="s">
        <v>27</v>
      </c>
      <c r="Q361" s="191"/>
      <c r="R361" s="157"/>
      <c r="S361" s="191" t="s">
        <v>35</v>
      </c>
      <c r="T361" s="191"/>
      <c r="U361" s="157"/>
      <c r="V361" s="191" t="s">
        <v>16</v>
      </c>
      <c r="W361" s="191"/>
      <c r="X361" s="157"/>
      <c r="Y361" s="191" t="s">
        <v>68</v>
      </c>
      <c r="Z361" s="191"/>
      <c r="AA361" s="157"/>
      <c r="AB361" s="191" t="s">
        <v>34</v>
      </c>
      <c r="AC361" s="191"/>
      <c r="AD361" s="157"/>
      <c r="AE361" s="191" t="s">
        <v>17</v>
      </c>
      <c r="AF361" s="191"/>
      <c r="AG361" s="157"/>
      <c r="AH361" s="191" t="s">
        <v>18</v>
      </c>
      <c r="AI361" s="191"/>
      <c r="AJ361" s="74"/>
    </row>
    <row r="362" spans="1:37" ht="26.25" hidden="1" customHeight="1" thickTop="1" thickBot="1" x14ac:dyDescent="0.25">
      <c r="A362" s="196"/>
      <c r="B362" s="157" t="s">
        <v>28</v>
      </c>
      <c r="C362" s="157" t="s">
        <v>25</v>
      </c>
      <c r="D362" s="157" t="s">
        <v>28</v>
      </c>
      <c r="E362" s="157" t="s">
        <v>25</v>
      </c>
      <c r="F362" s="157"/>
      <c r="G362" s="157" t="s">
        <v>28</v>
      </c>
      <c r="H362" s="157" t="s">
        <v>25</v>
      </c>
      <c r="I362" s="157"/>
      <c r="J362" s="157" t="s">
        <v>28</v>
      </c>
      <c r="K362" s="157" t="s">
        <v>25</v>
      </c>
      <c r="L362" s="157"/>
      <c r="M362" s="157" t="s">
        <v>28</v>
      </c>
      <c r="N362" s="157" t="s">
        <v>25</v>
      </c>
      <c r="O362" s="157"/>
      <c r="P362" s="157" t="s">
        <v>28</v>
      </c>
      <c r="Q362" s="157" t="s">
        <v>25</v>
      </c>
      <c r="R362" s="157"/>
      <c r="S362" s="157" t="s">
        <v>28</v>
      </c>
      <c r="T362" s="157" t="s">
        <v>25</v>
      </c>
      <c r="U362" s="157"/>
      <c r="V362" s="157" t="s">
        <v>28</v>
      </c>
      <c r="W362" s="157" t="s">
        <v>25</v>
      </c>
      <c r="X362" s="157"/>
      <c r="Y362" s="157" t="s">
        <v>28</v>
      </c>
      <c r="Z362" s="157" t="s">
        <v>25</v>
      </c>
      <c r="AA362" s="157"/>
      <c r="AB362" s="157" t="s">
        <v>28</v>
      </c>
      <c r="AC362" s="157" t="s">
        <v>25</v>
      </c>
      <c r="AD362" s="157"/>
      <c r="AE362" s="157" t="s">
        <v>28</v>
      </c>
      <c r="AF362" s="157" t="s">
        <v>25</v>
      </c>
      <c r="AG362" s="157"/>
      <c r="AH362" s="157" t="s">
        <v>28</v>
      </c>
      <c r="AI362" s="157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108">(D363+G363+J363+M363+P363+S363+V363+Y363+AB363+AE363+AH363)</f>
        <v>776760111.41000009</v>
      </c>
      <c r="C363" s="104">
        <f t="shared" ref="C363:C399" si="109">(E363+H363+K363+N363+Q363+T363+W363+Z363+AC363+AF363+AI363)</f>
        <v>253935705.28</v>
      </c>
      <c r="D363" s="103">
        <v>5337646</v>
      </c>
      <c r="E363" s="103">
        <v>2698.63</v>
      </c>
      <c r="F363" s="103">
        <f>+D363+E363</f>
        <v>5340344.63</v>
      </c>
      <c r="G363" s="103">
        <v>69159188.219999999</v>
      </c>
      <c r="H363" s="103">
        <v>126436141.62</v>
      </c>
      <c r="I363" s="103">
        <f>+G363+H363</f>
        <v>195595329.84</v>
      </c>
      <c r="J363" s="103">
        <v>366.4</v>
      </c>
      <c r="K363" s="103">
        <v>103661942.09999999</v>
      </c>
      <c r="L363" s="103">
        <f>+J363+K363</f>
        <v>103662308.5</v>
      </c>
      <c r="M363" s="103">
        <v>19822243.059999999</v>
      </c>
      <c r="N363" s="103">
        <v>34598.519999999997</v>
      </c>
      <c r="O363" s="103">
        <f>+M363+N363</f>
        <v>19856841.579999998</v>
      </c>
      <c r="P363" s="103">
        <v>369158163.73000002</v>
      </c>
      <c r="Q363" s="103">
        <v>19247309.43</v>
      </c>
      <c r="R363" s="103">
        <f>+P363+Q363</f>
        <v>388405473.16000003</v>
      </c>
      <c r="S363" s="103">
        <v>5254348.24</v>
      </c>
      <c r="T363" s="103"/>
      <c r="U363" s="103">
        <f>+S363+T363</f>
        <v>5254348.24</v>
      </c>
      <c r="V363" s="103">
        <v>25840569.530000001</v>
      </c>
      <c r="W363" s="103">
        <v>67369.55</v>
      </c>
      <c r="X363" s="103">
        <f>+V363+W363</f>
        <v>25907939.080000002</v>
      </c>
      <c r="Y363" s="103">
        <v>177659441.83000001</v>
      </c>
      <c r="Z363" s="103">
        <v>875020.47</v>
      </c>
      <c r="AA363" s="103">
        <f>+Y363+Z363</f>
        <v>178534462.30000001</v>
      </c>
      <c r="AB363" s="103"/>
      <c r="AC363" s="103"/>
      <c r="AD363" s="103">
        <f>+AB363+AC363</f>
        <v>0</v>
      </c>
      <c r="AE363" s="103">
        <v>12208999.800000001</v>
      </c>
      <c r="AF363" s="103">
        <v>1207242.26</v>
      </c>
      <c r="AG363" s="103">
        <f>+AE363+AF363</f>
        <v>13416242.060000001</v>
      </c>
      <c r="AH363" s="103">
        <v>92319144.599999994</v>
      </c>
      <c r="AI363" s="103">
        <v>2403382.7000000002</v>
      </c>
      <c r="AJ363" s="109">
        <f t="shared" ref="AJ363:AJ400" si="110">AH363+AI363</f>
        <v>94722527.299999997</v>
      </c>
    </row>
    <row r="364" spans="1:37" ht="15.95" hidden="1" customHeight="1" thickTop="1" thickBot="1" x14ac:dyDescent="0.25">
      <c r="A364" s="52" t="s">
        <v>163</v>
      </c>
      <c r="B364" s="104">
        <f t="shared" si="108"/>
        <v>531348743.84000003</v>
      </c>
      <c r="C364" s="104">
        <f t="shared" si="109"/>
        <v>143149987.23999998</v>
      </c>
      <c r="D364" s="103">
        <v>3758351.46</v>
      </c>
      <c r="E364" s="103">
        <v>9588.7800000000007</v>
      </c>
      <c r="F364" s="103">
        <f t="shared" ref="F364:F400" si="111">+D364+E364</f>
        <v>3767940.2399999998</v>
      </c>
      <c r="G364" s="103">
        <v>70901556.579999998</v>
      </c>
      <c r="H364" s="103">
        <v>59321159.979999997</v>
      </c>
      <c r="I364" s="103">
        <f t="shared" ref="I364:I400" si="112">+G364+H364</f>
        <v>130222716.56</v>
      </c>
      <c r="J364" s="103"/>
      <c r="K364" s="103">
        <v>6003449.0099999998</v>
      </c>
      <c r="L364" s="103">
        <f t="shared" ref="L364:L400" si="113">+J364+K364</f>
        <v>6003449.0099999998</v>
      </c>
      <c r="M364" s="103">
        <v>2822815.68</v>
      </c>
      <c r="N364" s="103">
        <v>1082929.6000000001</v>
      </c>
      <c r="O364" s="103">
        <f t="shared" ref="O364:O400" si="114">+M364+N364</f>
        <v>3905745.2800000003</v>
      </c>
      <c r="P364" s="103">
        <v>184153753.56999999</v>
      </c>
      <c r="Q364" s="103">
        <v>6292734.0999999996</v>
      </c>
      <c r="R364" s="103">
        <f t="shared" ref="R364:R400" si="115">+P364+Q364</f>
        <v>190446487.66999999</v>
      </c>
      <c r="S364" s="103">
        <v>3567269.18</v>
      </c>
      <c r="T364" s="103"/>
      <c r="U364" s="103">
        <f t="shared" ref="U364:U400" si="116">+S364+T364</f>
        <v>3567269.18</v>
      </c>
      <c r="V364" s="103">
        <v>6331671.7000000002</v>
      </c>
      <c r="W364" s="103">
        <v>3290.46</v>
      </c>
      <c r="X364" s="103">
        <f t="shared" ref="X364:X400" si="117">+V364+W364</f>
        <v>6334962.1600000001</v>
      </c>
      <c r="Y364" s="103">
        <v>216707355.56</v>
      </c>
      <c r="Z364" s="103">
        <v>471208.49</v>
      </c>
      <c r="AA364" s="103">
        <f t="shared" ref="AA364:AA400" si="118">+Y364+Z364</f>
        <v>217178564.05000001</v>
      </c>
      <c r="AB364" s="103"/>
      <c r="AC364" s="103"/>
      <c r="AD364" s="103">
        <f t="shared" ref="AD364:AD400" si="119">+AB364+AC364</f>
        <v>0</v>
      </c>
      <c r="AE364" s="103">
        <v>9468593.9499999993</v>
      </c>
      <c r="AF364" s="103">
        <v>69440324.5</v>
      </c>
      <c r="AG364" s="103">
        <f t="shared" ref="AG364:AG400" si="120">+AE364+AF364</f>
        <v>78908918.450000003</v>
      </c>
      <c r="AH364" s="103">
        <v>33637376.159999996</v>
      </c>
      <c r="AI364" s="103">
        <v>525302.31999999995</v>
      </c>
      <c r="AJ364" s="109">
        <f t="shared" si="110"/>
        <v>34162678.479999997</v>
      </c>
    </row>
    <row r="365" spans="1:37" ht="15.95" hidden="1" customHeight="1" thickTop="1" thickBot="1" x14ac:dyDescent="0.25">
      <c r="A365" s="52" t="s">
        <v>100</v>
      </c>
      <c r="B365" s="104">
        <f t="shared" si="108"/>
        <v>559482927.81999993</v>
      </c>
      <c r="C365" s="104">
        <f t="shared" si="109"/>
        <v>111290725.84999999</v>
      </c>
      <c r="D365" s="103">
        <v>2231973.73</v>
      </c>
      <c r="E365" s="103"/>
      <c r="F365" s="103">
        <f t="shared" si="111"/>
        <v>2231973.73</v>
      </c>
      <c r="G365" s="103">
        <v>57581420.840000004</v>
      </c>
      <c r="H365" s="103">
        <v>71234271.109999999</v>
      </c>
      <c r="I365" s="103">
        <f t="shared" si="112"/>
        <v>128815691.95</v>
      </c>
      <c r="J365" s="103"/>
      <c r="K365" s="103">
        <v>27261001.16</v>
      </c>
      <c r="L365" s="103">
        <f t="shared" si="113"/>
        <v>27261001.16</v>
      </c>
      <c r="M365" s="103">
        <v>11765306.9</v>
      </c>
      <c r="N365" s="103">
        <v>1428034.96</v>
      </c>
      <c r="O365" s="103">
        <f t="shared" si="114"/>
        <v>13193341.859999999</v>
      </c>
      <c r="P365" s="103">
        <v>257382220.41</v>
      </c>
      <c r="Q365" s="103">
        <v>10892839.07</v>
      </c>
      <c r="R365" s="103">
        <f t="shared" si="115"/>
        <v>268275059.47999999</v>
      </c>
      <c r="S365" s="103">
        <v>2380223</v>
      </c>
      <c r="T365" s="103"/>
      <c r="U365" s="103">
        <f t="shared" si="116"/>
        <v>2380223</v>
      </c>
      <c r="V365" s="103">
        <v>5155252.3899999997</v>
      </c>
      <c r="W365" s="103"/>
      <c r="X365" s="103">
        <f t="shared" si="117"/>
        <v>5155252.3899999997</v>
      </c>
      <c r="Y365" s="103">
        <v>177765399.53</v>
      </c>
      <c r="Z365" s="103">
        <v>7840.53</v>
      </c>
      <c r="AA365" s="103">
        <f t="shared" si="118"/>
        <v>177773240.06</v>
      </c>
      <c r="AB365" s="103"/>
      <c r="AC365" s="103"/>
      <c r="AD365" s="103">
        <f t="shared" si="119"/>
        <v>0</v>
      </c>
      <c r="AE365" s="103">
        <v>5957130.2699999996</v>
      </c>
      <c r="AF365" s="103">
        <v>14576.18</v>
      </c>
      <c r="AG365" s="103">
        <f t="shared" si="120"/>
        <v>5971706.4499999993</v>
      </c>
      <c r="AH365" s="103">
        <v>39264000.75</v>
      </c>
      <c r="AI365" s="103">
        <v>452162.84</v>
      </c>
      <c r="AJ365" s="109">
        <f t="shared" si="110"/>
        <v>39716163.590000004</v>
      </c>
    </row>
    <row r="366" spans="1:37" ht="15.95" hidden="1" customHeight="1" thickTop="1" thickBot="1" x14ac:dyDescent="0.25">
      <c r="A366" s="52" t="s">
        <v>97</v>
      </c>
      <c r="B366" s="104">
        <f t="shared" si="108"/>
        <v>356878291.56000006</v>
      </c>
      <c r="C366" s="104">
        <f t="shared" si="109"/>
        <v>12340189.539999999</v>
      </c>
      <c r="D366" s="103">
        <v>761020.09</v>
      </c>
      <c r="E366" s="103">
        <v>27510.16</v>
      </c>
      <c r="F366" s="103">
        <f t="shared" si="111"/>
        <v>788530.25</v>
      </c>
      <c r="G366" s="103">
        <v>14707999.939999999</v>
      </c>
      <c r="H366" s="103">
        <v>94109.82</v>
      </c>
      <c r="I366" s="103">
        <f t="shared" si="112"/>
        <v>14802109.76</v>
      </c>
      <c r="J366" s="103">
        <v>44255.48</v>
      </c>
      <c r="K366" s="103">
        <v>3921083.85</v>
      </c>
      <c r="L366" s="103">
        <f t="shared" si="113"/>
        <v>3965339.33</v>
      </c>
      <c r="M366" s="103">
        <v>3615521.65</v>
      </c>
      <c r="N366" s="103">
        <v>247918</v>
      </c>
      <c r="O366" s="103">
        <f t="shared" si="114"/>
        <v>3863439.65</v>
      </c>
      <c r="P366" s="103">
        <v>157968205.84</v>
      </c>
      <c r="Q366" s="103">
        <v>6779977.8899999997</v>
      </c>
      <c r="R366" s="103">
        <f t="shared" si="115"/>
        <v>164748183.72999999</v>
      </c>
      <c r="S366" s="103">
        <v>4151958.91</v>
      </c>
      <c r="T366" s="103"/>
      <c r="U366" s="103">
        <f t="shared" si="116"/>
        <v>4151958.91</v>
      </c>
      <c r="V366" s="103">
        <v>13143346.470000001</v>
      </c>
      <c r="W366" s="103"/>
      <c r="X366" s="103">
        <f t="shared" si="117"/>
        <v>13143346.470000001</v>
      </c>
      <c r="Y366" s="103">
        <v>110807070.17</v>
      </c>
      <c r="Z366" s="103">
        <v>1144141.19</v>
      </c>
      <c r="AA366" s="103">
        <f t="shared" si="118"/>
        <v>111951211.36</v>
      </c>
      <c r="AB366" s="103"/>
      <c r="AC366" s="103"/>
      <c r="AD366" s="103">
        <f t="shared" si="119"/>
        <v>0</v>
      </c>
      <c r="AE366" s="103">
        <v>9164647.4100000001</v>
      </c>
      <c r="AF366" s="103">
        <v>96421.48</v>
      </c>
      <c r="AG366" s="103">
        <f t="shared" si="120"/>
        <v>9261068.8900000006</v>
      </c>
      <c r="AH366" s="103">
        <v>42514265.600000001</v>
      </c>
      <c r="AI366" s="103">
        <v>29027.15</v>
      </c>
      <c r="AJ366" s="109">
        <f t="shared" si="110"/>
        <v>42543292.75</v>
      </c>
    </row>
    <row r="367" spans="1:37" ht="15.95" hidden="1" customHeight="1" thickTop="1" thickBot="1" x14ac:dyDescent="0.25">
      <c r="A367" s="52" t="s">
        <v>92</v>
      </c>
      <c r="B367" s="104">
        <f t="shared" si="108"/>
        <v>360250313.92999995</v>
      </c>
      <c r="C367" s="104">
        <f t="shared" si="109"/>
        <v>45172239.610000014</v>
      </c>
      <c r="D367" s="103">
        <v>157391.07999999999</v>
      </c>
      <c r="E367" s="103"/>
      <c r="F367" s="103">
        <f t="shared" si="111"/>
        <v>157391.07999999999</v>
      </c>
      <c r="G367" s="103">
        <v>17516856.010000002</v>
      </c>
      <c r="H367" s="103"/>
      <c r="I367" s="103">
        <f t="shared" si="112"/>
        <v>17516856.010000002</v>
      </c>
      <c r="J367" s="103">
        <v>7929.51</v>
      </c>
      <c r="K367" s="103">
        <v>27788933.93</v>
      </c>
      <c r="L367" s="103">
        <f t="shared" si="113"/>
        <v>27796863.440000001</v>
      </c>
      <c r="M367" s="103">
        <v>2514833.5499999998</v>
      </c>
      <c r="N367" s="103">
        <v>17923.5</v>
      </c>
      <c r="O367" s="103">
        <f t="shared" si="114"/>
        <v>2532757.0499999998</v>
      </c>
      <c r="P367" s="103">
        <v>153704789.71000001</v>
      </c>
      <c r="Q367" s="103">
        <v>14461021.91</v>
      </c>
      <c r="R367" s="103">
        <f t="shared" si="115"/>
        <v>168165811.62</v>
      </c>
      <c r="S367" s="103">
        <v>4515058.9400000004</v>
      </c>
      <c r="T367" s="103"/>
      <c r="U367" s="103">
        <f t="shared" si="116"/>
        <v>4515058.9400000004</v>
      </c>
      <c r="V367" s="103">
        <v>5169927.26</v>
      </c>
      <c r="W367" s="103">
        <v>160851.26999999999</v>
      </c>
      <c r="X367" s="103">
        <f t="shared" si="117"/>
        <v>5330778.5299999993</v>
      </c>
      <c r="Y367" s="103">
        <v>132737837.34999999</v>
      </c>
      <c r="Z367" s="103">
        <v>1936612.59</v>
      </c>
      <c r="AA367" s="103">
        <f t="shared" si="118"/>
        <v>134674449.94</v>
      </c>
      <c r="AB367" s="103"/>
      <c r="AC367" s="103"/>
      <c r="AD367" s="103">
        <f t="shared" si="119"/>
        <v>0</v>
      </c>
      <c r="AE367" s="103">
        <v>5571007.2699999996</v>
      </c>
      <c r="AF367" s="103">
        <v>173009.6</v>
      </c>
      <c r="AG367" s="103">
        <f t="shared" si="120"/>
        <v>5744016.8699999992</v>
      </c>
      <c r="AH367" s="103">
        <v>38354683.25</v>
      </c>
      <c r="AI367" s="103">
        <v>633886.81000000006</v>
      </c>
      <c r="AJ367" s="109">
        <f t="shared" si="110"/>
        <v>38988570.060000002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108"/>
        <v>0</v>
      </c>
      <c r="C368" s="104">
        <f t="shared" si="109"/>
        <v>0</v>
      </c>
      <c r="D368" s="103"/>
      <c r="E368" s="103"/>
      <c r="F368" s="103">
        <f t="shared" si="111"/>
        <v>0</v>
      </c>
      <c r="G368" s="103"/>
      <c r="H368" s="103"/>
      <c r="I368" s="103">
        <f t="shared" si="112"/>
        <v>0</v>
      </c>
      <c r="J368" s="103"/>
      <c r="K368" s="103"/>
      <c r="L368" s="103">
        <f t="shared" si="113"/>
        <v>0</v>
      </c>
      <c r="M368" s="103"/>
      <c r="N368" s="103"/>
      <c r="O368" s="103">
        <f t="shared" si="114"/>
        <v>0</v>
      </c>
      <c r="P368" s="103"/>
      <c r="Q368" s="103"/>
      <c r="R368" s="103">
        <f t="shared" si="115"/>
        <v>0</v>
      </c>
      <c r="S368" s="103"/>
      <c r="T368" s="103"/>
      <c r="U368" s="103">
        <f t="shared" si="116"/>
        <v>0</v>
      </c>
      <c r="V368" s="103"/>
      <c r="W368" s="103"/>
      <c r="X368" s="103">
        <f t="shared" si="117"/>
        <v>0</v>
      </c>
      <c r="Y368" s="103"/>
      <c r="Z368" s="103"/>
      <c r="AA368" s="103">
        <f t="shared" si="118"/>
        <v>0</v>
      </c>
      <c r="AB368" s="103"/>
      <c r="AC368" s="103"/>
      <c r="AD368" s="103">
        <f t="shared" si="119"/>
        <v>0</v>
      </c>
      <c r="AE368" s="103"/>
      <c r="AF368" s="103"/>
      <c r="AG368" s="103">
        <f t="shared" si="120"/>
        <v>0</v>
      </c>
      <c r="AH368" s="103"/>
      <c r="AI368" s="103"/>
      <c r="AJ368" s="109">
        <f t="shared" si="110"/>
        <v>0</v>
      </c>
    </row>
    <row r="369" spans="1:36" ht="15.95" hidden="1" customHeight="1" thickTop="1" thickBot="1" x14ac:dyDescent="0.25">
      <c r="A369" s="52" t="s">
        <v>94</v>
      </c>
      <c r="B369" s="104">
        <f t="shared" si="108"/>
        <v>84388877.909999996</v>
      </c>
      <c r="C369" s="104">
        <f t="shared" si="109"/>
        <v>22460.98</v>
      </c>
      <c r="D369" s="103"/>
      <c r="E369" s="103"/>
      <c r="F369" s="103">
        <f t="shared" si="111"/>
        <v>0</v>
      </c>
      <c r="G369" s="103">
        <v>114786.08</v>
      </c>
      <c r="H369" s="103"/>
      <c r="I369" s="103">
        <f t="shared" si="112"/>
        <v>114786.08</v>
      </c>
      <c r="J369" s="103"/>
      <c r="K369" s="103"/>
      <c r="L369" s="103">
        <f t="shared" si="113"/>
        <v>0</v>
      </c>
      <c r="M369" s="103">
        <v>21148.66</v>
      </c>
      <c r="N369" s="103"/>
      <c r="O369" s="103">
        <f t="shared" si="114"/>
        <v>21148.66</v>
      </c>
      <c r="P369" s="103">
        <v>6852247.2999999998</v>
      </c>
      <c r="Q369" s="103"/>
      <c r="R369" s="103">
        <f t="shared" si="115"/>
        <v>6852247.2999999998</v>
      </c>
      <c r="S369" s="103">
        <v>629999.87</v>
      </c>
      <c r="T369" s="103"/>
      <c r="U369" s="103">
        <f t="shared" si="116"/>
        <v>629999.87</v>
      </c>
      <c r="V369" s="103">
        <v>34085.83</v>
      </c>
      <c r="W369" s="103"/>
      <c r="X369" s="103">
        <f t="shared" si="117"/>
        <v>34085.83</v>
      </c>
      <c r="Y369" s="103">
        <v>73419154.090000004</v>
      </c>
      <c r="Z369" s="103">
        <v>22460.84</v>
      </c>
      <c r="AA369" s="103">
        <f t="shared" si="118"/>
        <v>73441614.930000007</v>
      </c>
      <c r="AB369" s="103"/>
      <c r="AC369" s="103"/>
      <c r="AD369" s="103">
        <f t="shared" si="119"/>
        <v>0</v>
      </c>
      <c r="AE369" s="103">
        <v>1055308.55</v>
      </c>
      <c r="AF369" s="103"/>
      <c r="AG369" s="103">
        <f t="shared" si="120"/>
        <v>1055308.55</v>
      </c>
      <c r="AH369" s="103">
        <v>2262147.5299999998</v>
      </c>
      <c r="AI369" s="103">
        <v>0.14000000000000001</v>
      </c>
      <c r="AJ369" s="109">
        <f t="shared" si="110"/>
        <v>2262147.67</v>
      </c>
    </row>
    <row r="370" spans="1:36" ht="15.95" hidden="1" customHeight="1" thickTop="1" thickBot="1" x14ac:dyDescent="0.25">
      <c r="A370" s="52" t="s">
        <v>90</v>
      </c>
      <c r="B370" s="104">
        <f t="shared" si="108"/>
        <v>32954426.029999997</v>
      </c>
      <c r="C370" s="104">
        <f t="shared" si="109"/>
        <v>86352648.230000004</v>
      </c>
      <c r="D370" s="103"/>
      <c r="E370" s="103"/>
      <c r="F370" s="103">
        <f t="shared" si="111"/>
        <v>0</v>
      </c>
      <c r="G370" s="103">
        <v>19148914.989999998</v>
      </c>
      <c r="H370" s="103">
        <v>86352648.230000004</v>
      </c>
      <c r="I370" s="103">
        <f t="shared" si="112"/>
        <v>105501563.22</v>
      </c>
      <c r="J370" s="103"/>
      <c r="K370" s="103"/>
      <c r="L370" s="103">
        <f t="shared" si="113"/>
        <v>0</v>
      </c>
      <c r="M370" s="103">
        <v>881811.03</v>
      </c>
      <c r="N370" s="103"/>
      <c r="O370" s="103">
        <f t="shared" si="114"/>
        <v>881811.03</v>
      </c>
      <c r="P370" s="103">
        <v>10340615.42</v>
      </c>
      <c r="Q370" s="103"/>
      <c r="R370" s="103">
        <f t="shared" si="115"/>
        <v>10340615.42</v>
      </c>
      <c r="S370" s="103"/>
      <c r="T370" s="103"/>
      <c r="U370" s="103">
        <f t="shared" si="116"/>
        <v>0</v>
      </c>
      <c r="V370" s="103"/>
      <c r="W370" s="103"/>
      <c r="X370" s="103">
        <f t="shared" si="117"/>
        <v>0</v>
      </c>
      <c r="Y370" s="103"/>
      <c r="Z370" s="103"/>
      <c r="AA370" s="103">
        <f t="shared" si="118"/>
        <v>0</v>
      </c>
      <c r="AB370" s="103"/>
      <c r="AC370" s="103"/>
      <c r="AD370" s="103">
        <f t="shared" si="119"/>
        <v>0</v>
      </c>
      <c r="AE370" s="103"/>
      <c r="AF370" s="103"/>
      <c r="AG370" s="103">
        <f t="shared" si="120"/>
        <v>0</v>
      </c>
      <c r="AH370" s="103">
        <v>2583084.59</v>
      </c>
      <c r="AI370" s="103"/>
      <c r="AJ370" s="109">
        <f t="shared" si="110"/>
        <v>2583084.59</v>
      </c>
    </row>
    <row r="371" spans="1:36" ht="15.95" hidden="1" customHeight="1" thickTop="1" thickBot="1" x14ac:dyDescent="0.25">
      <c r="A371" s="52" t="s">
        <v>78</v>
      </c>
      <c r="B371" s="104">
        <f t="shared" si="108"/>
        <v>76082121.229999989</v>
      </c>
      <c r="C371" s="104">
        <f t="shared" si="109"/>
        <v>2294</v>
      </c>
      <c r="D371" s="103"/>
      <c r="E371" s="103"/>
      <c r="F371" s="103">
        <f t="shared" si="111"/>
        <v>0</v>
      </c>
      <c r="G371" s="103"/>
      <c r="H371" s="103"/>
      <c r="I371" s="103">
        <f t="shared" si="112"/>
        <v>0</v>
      </c>
      <c r="J371" s="103"/>
      <c r="K371" s="103"/>
      <c r="L371" s="103">
        <f t="shared" si="113"/>
        <v>0</v>
      </c>
      <c r="M371" s="103"/>
      <c r="N371" s="103"/>
      <c r="O371" s="103">
        <f t="shared" si="114"/>
        <v>0</v>
      </c>
      <c r="P371" s="103">
        <v>130875.03</v>
      </c>
      <c r="Q371" s="103"/>
      <c r="R371" s="103">
        <f t="shared" si="115"/>
        <v>130875.03</v>
      </c>
      <c r="S371" s="103">
        <v>43421.88</v>
      </c>
      <c r="T371" s="103"/>
      <c r="U371" s="103">
        <f t="shared" si="116"/>
        <v>43421.88</v>
      </c>
      <c r="V371" s="103">
        <v>2776405.34</v>
      </c>
      <c r="W371" s="103"/>
      <c r="X371" s="103">
        <f t="shared" si="117"/>
        <v>2776405.34</v>
      </c>
      <c r="Y371" s="103">
        <v>72040280.409999996</v>
      </c>
      <c r="Z371" s="103">
        <v>2294</v>
      </c>
      <c r="AA371" s="103">
        <f t="shared" si="118"/>
        <v>72042574.409999996</v>
      </c>
      <c r="AB371" s="103"/>
      <c r="AC371" s="103"/>
      <c r="AD371" s="103">
        <f t="shared" si="119"/>
        <v>0</v>
      </c>
      <c r="AE371" s="103">
        <v>991677.85</v>
      </c>
      <c r="AF371" s="103"/>
      <c r="AG371" s="103">
        <f t="shared" si="120"/>
        <v>991677.85</v>
      </c>
      <c r="AH371" s="103">
        <v>99460.72</v>
      </c>
      <c r="AI371" s="103"/>
      <c r="AJ371" s="109">
        <f t="shared" si="110"/>
        <v>99460.72</v>
      </c>
    </row>
    <row r="372" spans="1:36" ht="15.95" hidden="1" customHeight="1" thickTop="1" thickBot="1" x14ac:dyDescent="0.25">
      <c r="A372" s="52" t="s">
        <v>96</v>
      </c>
      <c r="B372" s="104">
        <f t="shared" si="108"/>
        <v>5348235.4700000007</v>
      </c>
      <c r="C372" s="104">
        <f t="shared" si="109"/>
        <v>153729139.18000001</v>
      </c>
      <c r="D372" s="103">
        <v>2956631.64</v>
      </c>
      <c r="E372" s="103"/>
      <c r="F372" s="103">
        <f t="shared" si="111"/>
        <v>2956631.64</v>
      </c>
      <c r="G372" s="103">
        <v>2391603.83</v>
      </c>
      <c r="H372" s="103">
        <v>145934.51999999999</v>
      </c>
      <c r="I372" s="103">
        <f t="shared" si="112"/>
        <v>2537538.35</v>
      </c>
      <c r="J372" s="103"/>
      <c r="K372" s="103">
        <v>153583204.66</v>
      </c>
      <c r="L372" s="103">
        <f t="shared" si="113"/>
        <v>153583204.66</v>
      </c>
      <c r="M372" s="103"/>
      <c r="N372" s="103"/>
      <c r="O372" s="103">
        <f t="shared" si="114"/>
        <v>0</v>
      </c>
      <c r="P372" s="103"/>
      <c r="Q372" s="103"/>
      <c r="R372" s="103">
        <f t="shared" si="115"/>
        <v>0</v>
      </c>
      <c r="S372" s="103"/>
      <c r="T372" s="103"/>
      <c r="U372" s="103">
        <f t="shared" si="116"/>
        <v>0</v>
      </c>
      <c r="V372" s="103"/>
      <c r="W372" s="103"/>
      <c r="X372" s="103">
        <f t="shared" si="117"/>
        <v>0</v>
      </c>
      <c r="Y372" s="103"/>
      <c r="Z372" s="103"/>
      <c r="AA372" s="103">
        <f t="shared" si="118"/>
        <v>0</v>
      </c>
      <c r="AB372" s="103"/>
      <c r="AC372" s="103"/>
      <c r="AD372" s="103">
        <f t="shared" si="119"/>
        <v>0</v>
      </c>
      <c r="AE372" s="103"/>
      <c r="AF372" s="103"/>
      <c r="AG372" s="103">
        <f t="shared" si="120"/>
        <v>0</v>
      </c>
      <c r="AH372" s="103"/>
      <c r="AI372" s="103"/>
      <c r="AJ372" s="109">
        <f t="shared" si="110"/>
        <v>0</v>
      </c>
    </row>
    <row r="373" spans="1:36" ht="15.95" hidden="1" customHeight="1" thickTop="1" thickBot="1" x14ac:dyDescent="0.25">
      <c r="A373" s="52" t="s">
        <v>99</v>
      </c>
      <c r="B373" s="104">
        <f t="shared" si="108"/>
        <v>11716549.51</v>
      </c>
      <c r="C373" s="104">
        <f t="shared" si="109"/>
        <v>0</v>
      </c>
      <c r="D373" s="103">
        <v>61620</v>
      </c>
      <c r="E373" s="103"/>
      <c r="F373" s="103">
        <f t="shared" si="111"/>
        <v>61620</v>
      </c>
      <c r="G373" s="103">
        <v>36337.599999999999</v>
      </c>
      <c r="H373" s="103"/>
      <c r="I373" s="103">
        <f t="shared" si="112"/>
        <v>36337.599999999999</v>
      </c>
      <c r="J373" s="103"/>
      <c r="K373" s="103"/>
      <c r="L373" s="103">
        <f t="shared" si="113"/>
        <v>0</v>
      </c>
      <c r="M373" s="103">
        <v>32583.62</v>
      </c>
      <c r="N373" s="103"/>
      <c r="O373" s="103">
        <f t="shared" si="114"/>
        <v>32583.62</v>
      </c>
      <c r="P373" s="103">
        <v>3707270.74</v>
      </c>
      <c r="Q373" s="103"/>
      <c r="R373" s="103">
        <f t="shared" si="115"/>
        <v>3707270.74</v>
      </c>
      <c r="S373" s="103"/>
      <c r="T373" s="103"/>
      <c r="U373" s="103">
        <f t="shared" si="116"/>
        <v>0</v>
      </c>
      <c r="V373" s="103">
        <v>390454.9</v>
      </c>
      <c r="W373" s="103"/>
      <c r="X373" s="103">
        <f t="shared" si="117"/>
        <v>390454.9</v>
      </c>
      <c r="Y373" s="103">
        <v>5454159.9699999997</v>
      </c>
      <c r="Z373" s="103"/>
      <c r="AA373" s="103">
        <f t="shared" si="118"/>
        <v>5454159.9699999997</v>
      </c>
      <c r="AB373" s="103"/>
      <c r="AC373" s="103"/>
      <c r="AD373" s="103">
        <f t="shared" si="119"/>
        <v>0</v>
      </c>
      <c r="AE373" s="103">
        <v>370865.75</v>
      </c>
      <c r="AF373" s="103"/>
      <c r="AG373" s="103">
        <f t="shared" si="120"/>
        <v>370865.75</v>
      </c>
      <c r="AH373" s="103">
        <v>1663256.93</v>
      </c>
      <c r="AI373" s="103"/>
      <c r="AJ373" s="109">
        <f t="shared" si="110"/>
        <v>1663256.93</v>
      </c>
    </row>
    <row r="374" spans="1:36" ht="15.95" hidden="1" customHeight="1" thickTop="1" thickBot="1" x14ac:dyDescent="0.25">
      <c r="A374" s="52" t="s">
        <v>83</v>
      </c>
      <c r="B374" s="104">
        <f t="shared" si="108"/>
        <v>23966735.060000002</v>
      </c>
      <c r="C374" s="104">
        <f t="shared" si="109"/>
        <v>0</v>
      </c>
      <c r="D374" s="103"/>
      <c r="E374" s="103"/>
      <c r="F374" s="103">
        <f t="shared" si="111"/>
        <v>0</v>
      </c>
      <c r="G374" s="103"/>
      <c r="H374" s="103"/>
      <c r="I374" s="103">
        <f t="shared" si="112"/>
        <v>0</v>
      </c>
      <c r="J374" s="103"/>
      <c r="K374" s="103"/>
      <c r="L374" s="103">
        <f t="shared" si="113"/>
        <v>0</v>
      </c>
      <c r="M374" s="103">
        <v>16034.48</v>
      </c>
      <c r="N374" s="103"/>
      <c r="O374" s="103">
        <f t="shared" si="114"/>
        <v>16034.48</v>
      </c>
      <c r="P374" s="103">
        <v>22400</v>
      </c>
      <c r="Q374" s="103"/>
      <c r="R374" s="103">
        <f t="shared" si="115"/>
        <v>22400</v>
      </c>
      <c r="S374" s="103"/>
      <c r="T374" s="103"/>
      <c r="U374" s="103">
        <f t="shared" si="116"/>
        <v>0</v>
      </c>
      <c r="V374" s="103"/>
      <c r="W374" s="103"/>
      <c r="X374" s="103">
        <f t="shared" si="117"/>
        <v>0</v>
      </c>
      <c r="Y374" s="103">
        <v>23926404.030000001</v>
      </c>
      <c r="Z374" s="103"/>
      <c r="AA374" s="103">
        <f t="shared" si="118"/>
        <v>23926404.030000001</v>
      </c>
      <c r="AB374" s="103"/>
      <c r="AC374" s="103"/>
      <c r="AD374" s="103">
        <f t="shared" si="119"/>
        <v>0</v>
      </c>
      <c r="AE374" s="103">
        <v>1896.55</v>
      </c>
      <c r="AF374" s="103"/>
      <c r="AG374" s="103">
        <f t="shared" si="120"/>
        <v>1896.55</v>
      </c>
      <c r="AH374" s="103"/>
      <c r="AI374" s="103"/>
      <c r="AJ374" s="109">
        <f t="shared" si="110"/>
        <v>0</v>
      </c>
    </row>
    <row r="375" spans="1:36" ht="15.95" hidden="1" customHeight="1" thickTop="1" thickBot="1" x14ac:dyDescent="0.25">
      <c r="A375" s="52" t="s">
        <v>85</v>
      </c>
      <c r="B375" s="104">
        <f t="shared" si="108"/>
        <v>0</v>
      </c>
      <c r="C375" s="104">
        <f t="shared" si="109"/>
        <v>0</v>
      </c>
      <c r="D375" s="103"/>
      <c r="E375" s="103"/>
      <c r="F375" s="103">
        <f t="shared" si="111"/>
        <v>0</v>
      </c>
      <c r="G375" s="103"/>
      <c r="H375" s="103"/>
      <c r="I375" s="103">
        <f t="shared" si="112"/>
        <v>0</v>
      </c>
      <c r="J375" s="103"/>
      <c r="K375" s="103"/>
      <c r="L375" s="103">
        <f t="shared" si="113"/>
        <v>0</v>
      </c>
      <c r="M375" s="103"/>
      <c r="N375" s="103"/>
      <c r="O375" s="103">
        <f t="shared" si="114"/>
        <v>0</v>
      </c>
      <c r="P375" s="103"/>
      <c r="Q375" s="103"/>
      <c r="R375" s="103">
        <f t="shared" si="115"/>
        <v>0</v>
      </c>
      <c r="S375" s="103"/>
      <c r="T375" s="103"/>
      <c r="U375" s="103">
        <f t="shared" si="116"/>
        <v>0</v>
      </c>
      <c r="V375" s="103"/>
      <c r="W375" s="103"/>
      <c r="X375" s="103">
        <f t="shared" si="117"/>
        <v>0</v>
      </c>
      <c r="Y375" s="103"/>
      <c r="Z375" s="103"/>
      <c r="AA375" s="103">
        <f t="shared" si="118"/>
        <v>0</v>
      </c>
      <c r="AB375" s="103"/>
      <c r="AC375" s="103"/>
      <c r="AD375" s="103">
        <f t="shared" si="119"/>
        <v>0</v>
      </c>
      <c r="AE375" s="103"/>
      <c r="AF375" s="103"/>
      <c r="AG375" s="103">
        <f t="shared" si="120"/>
        <v>0</v>
      </c>
      <c r="AH375" s="103"/>
      <c r="AI375" s="103"/>
      <c r="AJ375" s="109">
        <f t="shared" si="110"/>
        <v>0</v>
      </c>
    </row>
    <row r="376" spans="1:36" ht="15.95" hidden="1" customHeight="1" thickTop="1" thickBot="1" x14ac:dyDescent="0.25">
      <c r="A376" s="52" t="s">
        <v>81</v>
      </c>
      <c r="B376" s="104">
        <f t="shared" si="108"/>
        <v>34660254.369999997</v>
      </c>
      <c r="C376" s="104">
        <f t="shared" si="109"/>
        <v>151977.62</v>
      </c>
      <c r="D376" s="103"/>
      <c r="E376" s="103"/>
      <c r="F376" s="103">
        <f t="shared" si="111"/>
        <v>0</v>
      </c>
      <c r="G376" s="103">
        <v>14067296.960000001</v>
      </c>
      <c r="H376" s="103"/>
      <c r="I376" s="103">
        <f t="shared" si="112"/>
        <v>14067296.960000001</v>
      </c>
      <c r="J376" s="103"/>
      <c r="K376" s="103"/>
      <c r="L376" s="103">
        <f t="shared" si="113"/>
        <v>0</v>
      </c>
      <c r="M376" s="103"/>
      <c r="N376" s="103"/>
      <c r="O376" s="103">
        <f t="shared" si="114"/>
        <v>0</v>
      </c>
      <c r="P376" s="103">
        <v>4269762.28</v>
      </c>
      <c r="Q376" s="103"/>
      <c r="R376" s="103">
        <f t="shared" si="115"/>
        <v>4269762.28</v>
      </c>
      <c r="S376" s="103"/>
      <c r="T376" s="103"/>
      <c r="U376" s="103">
        <f t="shared" si="116"/>
        <v>0</v>
      </c>
      <c r="V376" s="103">
        <v>10253.57</v>
      </c>
      <c r="W376" s="103"/>
      <c r="X376" s="103">
        <f t="shared" si="117"/>
        <v>10253.57</v>
      </c>
      <c r="Y376" s="103">
        <v>14517930.41</v>
      </c>
      <c r="Z376" s="103">
        <v>143477.62</v>
      </c>
      <c r="AA376" s="103">
        <f t="shared" si="118"/>
        <v>14661408.029999999</v>
      </c>
      <c r="AB376" s="103"/>
      <c r="AC376" s="103"/>
      <c r="AD376" s="103">
        <f t="shared" si="119"/>
        <v>0</v>
      </c>
      <c r="AE376" s="103">
        <v>769474.24</v>
      </c>
      <c r="AF376" s="103"/>
      <c r="AG376" s="103">
        <f t="shared" si="120"/>
        <v>769474.24</v>
      </c>
      <c r="AH376" s="103">
        <v>1025536.91</v>
      </c>
      <c r="AI376" s="103">
        <v>8500</v>
      </c>
      <c r="AJ376" s="109">
        <f t="shared" si="110"/>
        <v>1034036.91</v>
      </c>
    </row>
    <row r="377" spans="1:36" ht="15.95" hidden="1" customHeight="1" thickTop="1" thickBot="1" x14ac:dyDescent="0.25">
      <c r="A377" s="52" t="s">
        <v>80</v>
      </c>
      <c r="B377" s="104">
        <f t="shared" si="108"/>
        <v>24603158.289999995</v>
      </c>
      <c r="C377" s="104">
        <f t="shared" si="109"/>
        <v>1341207.8999999999</v>
      </c>
      <c r="D377" s="103"/>
      <c r="E377" s="103"/>
      <c r="F377" s="103">
        <f t="shared" si="111"/>
        <v>0</v>
      </c>
      <c r="G377" s="103">
        <v>1949113.39</v>
      </c>
      <c r="H377" s="103">
        <v>1341207.8999999999</v>
      </c>
      <c r="I377" s="103">
        <f t="shared" si="112"/>
        <v>3290321.29</v>
      </c>
      <c r="J377" s="103"/>
      <c r="K377" s="103"/>
      <c r="L377" s="103">
        <f t="shared" si="113"/>
        <v>0</v>
      </c>
      <c r="M377" s="103"/>
      <c r="N377" s="103"/>
      <c r="O377" s="103">
        <f t="shared" si="114"/>
        <v>0</v>
      </c>
      <c r="P377" s="103">
        <v>2464345.5499999998</v>
      </c>
      <c r="Q377" s="103"/>
      <c r="R377" s="103">
        <f t="shared" si="115"/>
        <v>2464345.5499999998</v>
      </c>
      <c r="S377" s="103">
        <v>210226.46</v>
      </c>
      <c r="T377" s="103"/>
      <c r="U377" s="103">
        <f t="shared" si="116"/>
        <v>210226.46</v>
      </c>
      <c r="V377" s="103">
        <v>24437.5</v>
      </c>
      <c r="W377" s="103"/>
      <c r="X377" s="103">
        <f t="shared" si="117"/>
        <v>24437.5</v>
      </c>
      <c r="Y377" s="103">
        <v>17036734.559999999</v>
      </c>
      <c r="Z377" s="103"/>
      <c r="AA377" s="103">
        <f t="shared" si="118"/>
        <v>17036734.559999999</v>
      </c>
      <c r="AB377" s="103"/>
      <c r="AC377" s="103"/>
      <c r="AD377" s="103">
        <f t="shared" si="119"/>
        <v>0</v>
      </c>
      <c r="AE377" s="103">
        <v>993813.49</v>
      </c>
      <c r="AF377" s="103"/>
      <c r="AG377" s="103">
        <f t="shared" si="120"/>
        <v>993813.49</v>
      </c>
      <c r="AH377" s="103">
        <v>1924487.34</v>
      </c>
      <c r="AI377" s="103"/>
      <c r="AJ377" s="109">
        <f t="shared" si="110"/>
        <v>1924487.34</v>
      </c>
    </row>
    <row r="378" spans="1:36" ht="15.95" hidden="1" customHeight="1" thickTop="1" thickBot="1" x14ac:dyDescent="0.25">
      <c r="A378" s="52" t="s">
        <v>108</v>
      </c>
      <c r="B378" s="104">
        <f t="shared" si="108"/>
        <v>44321951.339999996</v>
      </c>
      <c r="C378" s="104">
        <f t="shared" si="109"/>
        <v>0</v>
      </c>
      <c r="D378" s="103"/>
      <c r="E378" s="103"/>
      <c r="F378" s="103">
        <f t="shared" si="111"/>
        <v>0</v>
      </c>
      <c r="G378" s="103">
        <v>33726.660000000003</v>
      </c>
      <c r="H378" s="103"/>
      <c r="I378" s="103">
        <f t="shared" si="112"/>
        <v>33726.660000000003</v>
      </c>
      <c r="J378" s="103"/>
      <c r="K378" s="103"/>
      <c r="L378" s="103">
        <f t="shared" si="113"/>
        <v>0</v>
      </c>
      <c r="M378" s="103"/>
      <c r="N378" s="103"/>
      <c r="O378" s="103">
        <f t="shared" si="114"/>
        <v>0</v>
      </c>
      <c r="P378" s="103">
        <v>526823.1</v>
      </c>
      <c r="Q378" s="103"/>
      <c r="R378" s="103">
        <f t="shared" si="115"/>
        <v>526823.1</v>
      </c>
      <c r="S378" s="103">
        <v>20689.66</v>
      </c>
      <c r="T378" s="103"/>
      <c r="U378" s="103">
        <f t="shared" si="116"/>
        <v>20689.66</v>
      </c>
      <c r="V378" s="103">
        <v>181310.51</v>
      </c>
      <c r="W378" s="103"/>
      <c r="X378" s="103">
        <f t="shared" si="117"/>
        <v>181310.51</v>
      </c>
      <c r="Y378" s="103">
        <v>37887331.670000002</v>
      </c>
      <c r="Z378" s="103"/>
      <c r="AA378" s="103">
        <f t="shared" si="118"/>
        <v>37887331.670000002</v>
      </c>
      <c r="AB378" s="103"/>
      <c r="AC378" s="103"/>
      <c r="AD378" s="103">
        <f t="shared" si="119"/>
        <v>0</v>
      </c>
      <c r="AE378" s="103">
        <v>5557876.5899999999</v>
      </c>
      <c r="AF378" s="103"/>
      <c r="AG378" s="103">
        <f t="shared" si="120"/>
        <v>5557876.5899999999</v>
      </c>
      <c r="AH378" s="103">
        <v>114193.15</v>
      </c>
      <c r="AI378" s="103"/>
      <c r="AJ378" s="109">
        <f t="shared" si="110"/>
        <v>114193.15</v>
      </c>
    </row>
    <row r="379" spans="1:36" ht="15.95" hidden="1" customHeight="1" thickTop="1" thickBot="1" x14ac:dyDescent="0.25">
      <c r="A379" s="52" t="s">
        <v>79</v>
      </c>
      <c r="B379" s="104">
        <f t="shared" si="108"/>
        <v>44784996.270000003</v>
      </c>
      <c r="C379" s="104">
        <f t="shared" si="109"/>
        <v>78059065.879999995</v>
      </c>
      <c r="D379" s="103">
        <v>19743.62</v>
      </c>
      <c r="E379" s="103"/>
      <c r="F379" s="103">
        <f t="shared" si="111"/>
        <v>19743.62</v>
      </c>
      <c r="G379" s="103">
        <v>440387.89</v>
      </c>
      <c r="H379" s="103">
        <v>77419444.840000004</v>
      </c>
      <c r="I379" s="103">
        <f t="shared" si="112"/>
        <v>77859832.730000004</v>
      </c>
      <c r="J379" s="103"/>
      <c r="K379" s="103">
        <v>35976.53</v>
      </c>
      <c r="L379" s="103">
        <f t="shared" si="113"/>
        <v>35976.53</v>
      </c>
      <c r="M379" s="103">
        <v>11700.08</v>
      </c>
      <c r="N379" s="103">
        <v>313204.8</v>
      </c>
      <c r="O379" s="103">
        <f t="shared" si="114"/>
        <v>324904.88</v>
      </c>
      <c r="P379" s="103">
        <v>5252973.17</v>
      </c>
      <c r="Q379" s="103">
        <v>118782.5</v>
      </c>
      <c r="R379" s="103">
        <f t="shared" si="115"/>
        <v>5371755.6699999999</v>
      </c>
      <c r="S379" s="103">
        <v>4141978.47</v>
      </c>
      <c r="T379" s="103"/>
      <c r="U379" s="103">
        <f t="shared" si="116"/>
        <v>4141978.47</v>
      </c>
      <c r="V379" s="103">
        <v>296502.05</v>
      </c>
      <c r="W379" s="103"/>
      <c r="X379" s="103">
        <f t="shared" si="117"/>
        <v>296502.05</v>
      </c>
      <c r="Y379" s="103">
        <v>23180821.34</v>
      </c>
      <c r="Z379" s="103">
        <v>146944.60999999999</v>
      </c>
      <c r="AA379" s="103">
        <f t="shared" si="118"/>
        <v>23327765.949999999</v>
      </c>
      <c r="AB379" s="103"/>
      <c r="AC379" s="103"/>
      <c r="AD379" s="103">
        <f t="shared" si="119"/>
        <v>0</v>
      </c>
      <c r="AE379" s="103">
        <v>4499807.47</v>
      </c>
      <c r="AF379" s="103">
        <v>7760.22</v>
      </c>
      <c r="AG379" s="103">
        <f t="shared" si="120"/>
        <v>4507567.6899999995</v>
      </c>
      <c r="AH379" s="103">
        <v>6941082.1799999997</v>
      </c>
      <c r="AI379" s="103">
        <v>16952.38</v>
      </c>
      <c r="AJ379" s="109">
        <f t="shared" si="110"/>
        <v>6958034.5599999996</v>
      </c>
    </row>
    <row r="380" spans="1:36" ht="15.95" hidden="1" customHeight="1" thickTop="1" thickBot="1" x14ac:dyDescent="0.25">
      <c r="A380" s="52" t="s">
        <v>84</v>
      </c>
      <c r="B380" s="104">
        <f t="shared" si="108"/>
        <v>0</v>
      </c>
      <c r="C380" s="104">
        <f t="shared" si="109"/>
        <v>0</v>
      </c>
      <c r="D380" s="103"/>
      <c r="E380" s="103"/>
      <c r="F380" s="103">
        <f t="shared" si="111"/>
        <v>0</v>
      </c>
      <c r="G380" s="103"/>
      <c r="H380" s="103"/>
      <c r="I380" s="103">
        <f t="shared" si="112"/>
        <v>0</v>
      </c>
      <c r="J380" s="103"/>
      <c r="K380" s="103"/>
      <c r="L380" s="103">
        <f t="shared" si="113"/>
        <v>0</v>
      </c>
      <c r="M380" s="103"/>
      <c r="N380" s="103"/>
      <c r="O380" s="103">
        <f t="shared" si="114"/>
        <v>0</v>
      </c>
      <c r="P380" s="103"/>
      <c r="Q380" s="103"/>
      <c r="R380" s="103">
        <f t="shared" si="115"/>
        <v>0</v>
      </c>
      <c r="S380" s="103"/>
      <c r="T380" s="103"/>
      <c r="U380" s="103">
        <f t="shared" si="116"/>
        <v>0</v>
      </c>
      <c r="V380" s="103"/>
      <c r="W380" s="103"/>
      <c r="X380" s="103">
        <f t="shared" si="117"/>
        <v>0</v>
      </c>
      <c r="Y380" s="103"/>
      <c r="Z380" s="103"/>
      <c r="AA380" s="103">
        <f t="shared" si="118"/>
        <v>0</v>
      </c>
      <c r="AB380" s="103"/>
      <c r="AC380" s="103"/>
      <c r="AD380" s="103">
        <f t="shared" si="119"/>
        <v>0</v>
      </c>
      <c r="AE380" s="103"/>
      <c r="AF380" s="103"/>
      <c r="AG380" s="103">
        <f t="shared" si="120"/>
        <v>0</v>
      </c>
      <c r="AH380" s="103"/>
      <c r="AI380" s="103"/>
      <c r="AJ380" s="109">
        <f t="shared" si="110"/>
        <v>0</v>
      </c>
    </row>
    <row r="381" spans="1:36" ht="15.95" hidden="1" customHeight="1" thickTop="1" thickBot="1" x14ac:dyDescent="0.25">
      <c r="A381" s="52" t="s">
        <v>101</v>
      </c>
      <c r="B381" s="104">
        <f t="shared" si="108"/>
        <v>478182.48</v>
      </c>
      <c r="C381" s="104">
        <f t="shared" si="109"/>
        <v>25938536.399999999</v>
      </c>
      <c r="D381" s="103"/>
      <c r="E381" s="103"/>
      <c r="F381" s="103">
        <f t="shared" si="111"/>
        <v>0</v>
      </c>
      <c r="G381" s="103">
        <v>478182.48</v>
      </c>
      <c r="H381" s="103"/>
      <c r="I381" s="103">
        <f t="shared" si="112"/>
        <v>478182.48</v>
      </c>
      <c r="J381" s="103"/>
      <c r="K381" s="103">
        <v>25938536.399999999</v>
      </c>
      <c r="L381" s="103">
        <f t="shared" si="113"/>
        <v>25938536.399999999</v>
      </c>
      <c r="M381" s="103"/>
      <c r="N381" s="103"/>
      <c r="O381" s="103">
        <f t="shared" si="114"/>
        <v>0</v>
      </c>
      <c r="P381" s="103"/>
      <c r="Q381" s="103"/>
      <c r="R381" s="103">
        <f t="shared" si="115"/>
        <v>0</v>
      </c>
      <c r="S381" s="103"/>
      <c r="T381" s="103"/>
      <c r="U381" s="103">
        <f t="shared" si="116"/>
        <v>0</v>
      </c>
      <c r="V381" s="103"/>
      <c r="W381" s="103"/>
      <c r="X381" s="103">
        <f t="shared" si="117"/>
        <v>0</v>
      </c>
      <c r="Y381" s="103"/>
      <c r="Z381" s="103"/>
      <c r="AA381" s="103">
        <f t="shared" si="118"/>
        <v>0</v>
      </c>
      <c r="AB381" s="103"/>
      <c r="AC381" s="103"/>
      <c r="AD381" s="103">
        <f t="shared" si="119"/>
        <v>0</v>
      </c>
      <c r="AE381" s="103"/>
      <c r="AF381" s="103"/>
      <c r="AG381" s="103">
        <f t="shared" si="120"/>
        <v>0</v>
      </c>
      <c r="AH381" s="103"/>
      <c r="AI381" s="103"/>
      <c r="AJ381" s="109">
        <f t="shared" si="110"/>
        <v>0</v>
      </c>
    </row>
    <row r="382" spans="1:36" ht="15.95" hidden="1" customHeight="1" thickTop="1" thickBot="1" x14ac:dyDescent="0.25">
      <c r="A382" s="52" t="s">
        <v>93</v>
      </c>
      <c r="B382" s="104">
        <f t="shared" si="108"/>
        <v>4758086.8400000008</v>
      </c>
      <c r="C382" s="104">
        <f t="shared" si="109"/>
        <v>0</v>
      </c>
      <c r="D382" s="103">
        <v>257206.9</v>
      </c>
      <c r="E382" s="103"/>
      <c r="F382" s="103">
        <f t="shared" si="111"/>
        <v>257206.9</v>
      </c>
      <c r="G382" s="103"/>
      <c r="H382" s="103"/>
      <c r="I382" s="103">
        <f t="shared" si="112"/>
        <v>0</v>
      </c>
      <c r="J382" s="103"/>
      <c r="K382" s="103"/>
      <c r="L382" s="103">
        <f t="shared" si="113"/>
        <v>0</v>
      </c>
      <c r="M382" s="103"/>
      <c r="N382" s="103"/>
      <c r="O382" s="103">
        <f t="shared" si="114"/>
        <v>0</v>
      </c>
      <c r="P382" s="103"/>
      <c r="Q382" s="103"/>
      <c r="R382" s="103">
        <f t="shared" si="115"/>
        <v>0</v>
      </c>
      <c r="S382" s="103"/>
      <c r="T382" s="103"/>
      <c r="U382" s="103">
        <f t="shared" si="116"/>
        <v>0</v>
      </c>
      <c r="V382" s="103"/>
      <c r="W382" s="103"/>
      <c r="X382" s="103">
        <f t="shared" si="117"/>
        <v>0</v>
      </c>
      <c r="Y382" s="103">
        <v>4475017.87</v>
      </c>
      <c r="Z382" s="103"/>
      <c r="AA382" s="103">
        <f t="shared" si="118"/>
        <v>4475017.87</v>
      </c>
      <c r="AB382" s="103"/>
      <c r="AC382" s="103"/>
      <c r="AD382" s="103">
        <f t="shared" si="119"/>
        <v>0</v>
      </c>
      <c r="AE382" s="103">
        <v>25862.07</v>
      </c>
      <c r="AF382" s="103"/>
      <c r="AG382" s="103">
        <f t="shared" si="120"/>
        <v>25862.07</v>
      </c>
      <c r="AH382" s="103"/>
      <c r="AI382" s="103"/>
      <c r="AJ382" s="109">
        <f t="shared" si="110"/>
        <v>0</v>
      </c>
    </row>
    <row r="383" spans="1:36" ht="15.95" hidden="1" customHeight="1" thickTop="1" thickBot="1" x14ac:dyDescent="0.25">
      <c r="A383" s="52" t="s">
        <v>102</v>
      </c>
      <c r="B383" s="104">
        <f t="shared" si="108"/>
        <v>46834723.610000007</v>
      </c>
      <c r="C383" s="104">
        <f t="shared" si="109"/>
        <v>79586.210000000006</v>
      </c>
      <c r="D383" s="103">
        <v>3550005.21</v>
      </c>
      <c r="E383" s="103"/>
      <c r="F383" s="103">
        <f t="shared" si="111"/>
        <v>3550005.21</v>
      </c>
      <c r="G383" s="103"/>
      <c r="H383" s="103"/>
      <c r="I383" s="103">
        <f t="shared" si="112"/>
        <v>0</v>
      </c>
      <c r="J383" s="103"/>
      <c r="K383" s="103"/>
      <c r="L383" s="103">
        <f t="shared" si="113"/>
        <v>0</v>
      </c>
      <c r="M383" s="103">
        <v>33750</v>
      </c>
      <c r="N383" s="103"/>
      <c r="O383" s="103">
        <f t="shared" si="114"/>
        <v>33750</v>
      </c>
      <c r="P383" s="103">
        <v>735940.4</v>
      </c>
      <c r="Q383" s="103"/>
      <c r="R383" s="103">
        <f t="shared" si="115"/>
        <v>735940.4</v>
      </c>
      <c r="S383" s="103">
        <v>14543.28</v>
      </c>
      <c r="T383" s="103"/>
      <c r="U383" s="103">
        <f t="shared" si="116"/>
        <v>14543.28</v>
      </c>
      <c r="V383" s="103">
        <v>24103.91</v>
      </c>
      <c r="W383" s="103"/>
      <c r="X383" s="103">
        <f t="shared" si="117"/>
        <v>24103.91</v>
      </c>
      <c r="Y383" s="103">
        <v>26251572.670000002</v>
      </c>
      <c r="Z383" s="103"/>
      <c r="AA383" s="103">
        <f t="shared" si="118"/>
        <v>26251572.670000002</v>
      </c>
      <c r="AB383" s="103"/>
      <c r="AC383" s="103"/>
      <c r="AD383" s="103">
        <f t="shared" si="119"/>
        <v>0</v>
      </c>
      <c r="AE383" s="103">
        <v>15109877.939999999</v>
      </c>
      <c r="AF383" s="103">
        <v>79586.210000000006</v>
      </c>
      <c r="AG383" s="103">
        <f t="shared" si="120"/>
        <v>15189464.15</v>
      </c>
      <c r="AH383" s="103">
        <v>1114930.2</v>
      </c>
      <c r="AI383" s="103"/>
      <c r="AJ383" s="109">
        <f t="shared" si="110"/>
        <v>1114930.2</v>
      </c>
    </row>
    <row r="384" spans="1:36" ht="15.95" hidden="1" customHeight="1" thickTop="1" thickBot="1" x14ac:dyDescent="0.25">
      <c r="A384" s="51" t="s">
        <v>116</v>
      </c>
      <c r="B384" s="104">
        <f t="shared" si="108"/>
        <v>50835656.499999993</v>
      </c>
      <c r="C384" s="104">
        <f t="shared" si="109"/>
        <v>1497147.98</v>
      </c>
      <c r="D384" s="103">
        <v>6890.75</v>
      </c>
      <c r="E384" s="103"/>
      <c r="F384" s="103">
        <f t="shared" si="111"/>
        <v>6890.75</v>
      </c>
      <c r="G384" s="103">
        <v>15423.24</v>
      </c>
      <c r="H384" s="103"/>
      <c r="I384" s="103">
        <f t="shared" si="112"/>
        <v>15423.24</v>
      </c>
      <c r="J384" s="103"/>
      <c r="K384" s="103">
        <v>1497147.98</v>
      </c>
      <c r="L384" s="103">
        <f t="shared" si="113"/>
        <v>1497147.98</v>
      </c>
      <c r="M384" s="103">
        <v>13491.66</v>
      </c>
      <c r="N384" s="103"/>
      <c r="O384" s="103">
        <f t="shared" si="114"/>
        <v>13491.66</v>
      </c>
      <c r="P384" s="103">
        <v>472521.62</v>
      </c>
      <c r="Q384" s="103"/>
      <c r="R384" s="103">
        <f t="shared" si="115"/>
        <v>472521.62</v>
      </c>
      <c r="S384" s="103">
        <v>40093.1</v>
      </c>
      <c r="T384" s="103"/>
      <c r="U384" s="103">
        <f t="shared" si="116"/>
        <v>40093.1</v>
      </c>
      <c r="V384" s="103">
        <v>9189.6</v>
      </c>
      <c r="W384" s="103"/>
      <c r="X384" s="103">
        <f t="shared" si="117"/>
        <v>9189.6</v>
      </c>
      <c r="Y384" s="103">
        <v>49819984.369999997</v>
      </c>
      <c r="Z384" s="103"/>
      <c r="AA384" s="103">
        <f t="shared" si="118"/>
        <v>49819984.369999997</v>
      </c>
      <c r="AB384" s="103"/>
      <c r="AC384" s="103"/>
      <c r="AD384" s="103">
        <f t="shared" si="119"/>
        <v>0</v>
      </c>
      <c r="AE384" s="103">
        <v>4492.5</v>
      </c>
      <c r="AF384" s="103"/>
      <c r="AG384" s="103">
        <f t="shared" si="120"/>
        <v>4492.5</v>
      </c>
      <c r="AH384" s="103">
        <v>453569.66</v>
      </c>
      <c r="AI384" s="103"/>
      <c r="AJ384" s="109">
        <f t="shared" si="110"/>
        <v>453569.66</v>
      </c>
    </row>
    <row r="385" spans="1:38" ht="15.95" hidden="1" customHeight="1" thickTop="1" thickBot="1" x14ac:dyDescent="0.25">
      <c r="A385" s="52" t="s">
        <v>107</v>
      </c>
      <c r="B385" s="104">
        <f t="shared" si="108"/>
        <v>0</v>
      </c>
      <c r="C385" s="104">
        <f t="shared" si="109"/>
        <v>0</v>
      </c>
      <c r="D385" s="103"/>
      <c r="E385" s="103"/>
      <c r="F385" s="103">
        <f t="shared" si="111"/>
        <v>0</v>
      </c>
      <c r="G385" s="103"/>
      <c r="H385" s="103"/>
      <c r="I385" s="103">
        <f t="shared" si="112"/>
        <v>0</v>
      </c>
      <c r="J385" s="103"/>
      <c r="K385" s="103"/>
      <c r="L385" s="103">
        <f t="shared" si="113"/>
        <v>0</v>
      </c>
      <c r="M385" s="103"/>
      <c r="N385" s="103"/>
      <c r="O385" s="103">
        <f t="shared" si="114"/>
        <v>0</v>
      </c>
      <c r="P385" s="103"/>
      <c r="Q385" s="103"/>
      <c r="R385" s="103">
        <f t="shared" si="115"/>
        <v>0</v>
      </c>
      <c r="S385" s="103"/>
      <c r="T385" s="103"/>
      <c r="U385" s="103">
        <f t="shared" si="116"/>
        <v>0</v>
      </c>
      <c r="V385" s="103"/>
      <c r="W385" s="103"/>
      <c r="X385" s="103">
        <f t="shared" si="117"/>
        <v>0</v>
      </c>
      <c r="Y385" s="103"/>
      <c r="Z385" s="103"/>
      <c r="AA385" s="103">
        <f t="shared" si="118"/>
        <v>0</v>
      </c>
      <c r="AB385" s="103"/>
      <c r="AC385" s="103"/>
      <c r="AD385" s="103">
        <f t="shared" si="119"/>
        <v>0</v>
      </c>
      <c r="AE385" s="103"/>
      <c r="AF385" s="103"/>
      <c r="AG385" s="103">
        <f t="shared" si="120"/>
        <v>0</v>
      </c>
      <c r="AH385" s="103"/>
      <c r="AI385" s="103"/>
      <c r="AJ385" s="109">
        <f t="shared" si="110"/>
        <v>0</v>
      </c>
    </row>
    <row r="386" spans="1:38" ht="15.95" hidden="1" customHeight="1" thickTop="1" thickBot="1" x14ac:dyDescent="0.25">
      <c r="A386" s="52" t="s">
        <v>82</v>
      </c>
      <c r="B386" s="104">
        <f t="shared" si="108"/>
        <v>5478734.5199999996</v>
      </c>
      <c r="C386" s="104">
        <f t="shared" si="109"/>
        <v>0</v>
      </c>
      <c r="D386" s="103"/>
      <c r="E386" s="103"/>
      <c r="F386" s="103">
        <f t="shared" si="111"/>
        <v>0</v>
      </c>
      <c r="G386" s="103"/>
      <c r="H386" s="103"/>
      <c r="I386" s="103">
        <f t="shared" si="112"/>
        <v>0</v>
      </c>
      <c r="J386" s="103"/>
      <c r="K386" s="103"/>
      <c r="L386" s="103">
        <f t="shared" si="113"/>
        <v>0</v>
      </c>
      <c r="M386" s="103"/>
      <c r="N386" s="103"/>
      <c r="O386" s="103">
        <f t="shared" si="114"/>
        <v>0</v>
      </c>
      <c r="P386" s="103"/>
      <c r="Q386" s="103"/>
      <c r="R386" s="103">
        <f t="shared" si="115"/>
        <v>0</v>
      </c>
      <c r="S386" s="103"/>
      <c r="T386" s="103"/>
      <c r="U386" s="103">
        <f t="shared" si="116"/>
        <v>0</v>
      </c>
      <c r="V386" s="103"/>
      <c r="W386" s="103"/>
      <c r="X386" s="103">
        <f t="shared" si="117"/>
        <v>0</v>
      </c>
      <c r="Y386" s="103">
        <v>5478734.5199999996</v>
      </c>
      <c r="Z386" s="103"/>
      <c r="AA386" s="103">
        <f t="shared" si="118"/>
        <v>5478734.5199999996</v>
      </c>
      <c r="AB386" s="103"/>
      <c r="AC386" s="103"/>
      <c r="AD386" s="103">
        <f t="shared" si="119"/>
        <v>0</v>
      </c>
      <c r="AE386" s="103"/>
      <c r="AF386" s="103"/>
      <c r="AG386" s="103">
        <f t="shared" si="120"/>
        <v>0</v>
      </c>
      <c r="AH386" s="103"/>
      <c r="AI386" s="103"/>
      <c r="AJ386" s="109">
        <f t="shared" si="110"/>
        <v>0</v>
      </c>
    </row>
    <row r="387" spans="1:38" ht="15.95" hidden="1" customHeight="1" thickTop="1" thickBot="1" x14ac:dyDescent="0.25">
      <c r="A387" s="52" t="s">
        <v>105</v>
      </c>
      <c r="B387" s="104">
        <f t="shared" si="108"/>
        <v>0</v>
      </c>
      <c r="C387" s="104">
        <f t="shared" si="109"/>
        <v>0</v>
      </c>
      <c r="D387" s="103"/>
      <c r="E387" s="103"/>
      <c r="F387" s="103">
        <f t="shared" si="111"/>
        <v>0</v>
      </c>
      <c r="G387" s="103"/>
      <c r="H387" s="103"/>
      <c r="I387" s="103">
        <f t="shared" si="112"/>
        <v>0</v>
      </c>
      <c r="J387" s="103"/>
      <c r="K387" s="103"/>
      <c r="L387" s="103">
        <f t="shared" si="113"/>
        <v>0</v>
      </c>
      <c r="M387" s="103"/>
      <c r="N387" s="103"/>
      <c r="O387" s="103">
        <f t="shared" si="114"/>
        <v>0</v>
      </c>
      <c r="P387" s="103"/>
      <c r="Q387" s="103"/>
      <c r="R387" s="103">
        <f t="shared" si="115"/>
        <v>0</v>
      </c>
      <c r="S387" s="103"/>
      <c r="T387" s="103"/>
      <c r="U387" s="103">
        <f t="shared" si="116"/>
        <v>0</v>
      </c>
      <c r="V387" s="103"/>
      <c r="W387" s="103"/>
      <c r="X387" s="103">
        <f t="shared" si="117"/>
        <v>0</v>
      </c>
      <c r="Y387" s="103"/>
      <c r="Z387" s="103"/>
      <c r="AA387" s="103">
        <f t="shared" si="118"/>
        <v>0</v>
      </c>
      <c r="AB387" s="103"/>
      <c r="AC387" s="103"/>
      <c r="AD387" s="103">
        <f t="shared" si="119"/>
        <v>0</v>
      </c>
      <c r="AE387" s="103"/>
      <c r="AF387" s="103"/>
      <c r="AG387" s="103">
        <f t="shared" si="120"/>
        <v>0</v>
      </c>
      <c r="AH387" s="103"/>
      <c r="AI387" s="103"/>
      <c r="AJ387" s="109">
        <f t="shared" si="110"/>
        <v>0</v>
      </c>
    </row>
    <row r="388" spans="1:38" ht="15.95" hidden="1" customHeight="1" thickTop="1" thickBot="1" x14ac:dyDescent="0.25">
      <c r="A388" s="52" t="s">
        <v>115</v>
      </c>
      <c r="B388" s="104">
        <f t="shared" si="108"/>
        <v>35966267.270000003</v>
      </c>
      <c r="C388" s="104">
        <f t="shared" si="109"/>
        <v>212341.57</v>
      </c>
      <c r="D388" s="103">
        <v>87885.9</v>
      </c>
      <c r="E388" s="103"/>
      <c r="F388" s="103">
        <f t="shared" si="111"/>
        <v>87885.9</v>
      </c>
      <c r="G388" s="103">
        <v>1141099.79</v>
      </c>
      <c r="H388" s="103"/>
      <c r="I388" s="103">
        <f t="shared" si="112"/>
        <v>1141099.79</v>
      </c>
      <c r="J388" s="103"/>
      <c r="K388" s="103"/>
      <c r="L388" s="103">
        <f t="shared" si="113"/>
        <v>0</v>
      </c>
      <c r="M388" s="103">
        <v>518910.06</v>
      </c>
      <c r="N388" s="103"/>
      <c r="O388" s="103">
        <f t="shared" si="114"/>
        <v>518910.06</v>
      </c>
      <c r="P388" s="103">
        <v>11889022.789999999</v>
      </c>
      <c r="Q388" s="103">
        <v>193853.46</v>
      </c>
      <c r="R388" s="103">
        <f t="shared" si="115"/>
        <v>12082876.25</v>
      </c>
      <c r="S388" s="103">
        <v>488526.83</v>
      </c>
      <c r="T388" s="103"/>
      <c r="U388" s="103">
        <f t="shared" si="116"/>
        <v>488526.83</v>
      </c>
      <c r="V388" s="103">
        <v>576696.24</v>
      </c>
      <c r="W388" s="103">
        <v>10788.11</v>
      </c>
      <c r="X388" s="103">
        <f t="shared" si="117"/>
        <v>587484.35</v>
      </c>
      <c r="Y388" s="103">
        <v>19277547.170000002</v>
      </c>
      <c r="Z388" s="103"/>
      <c r="AA388" s="103">
        <f t="shared" si="118"/>
        <v>19277547.170000002</v>
      </c>
      <c r="AB388" s="103"/>
      <c r="AC388" s="103"/>
      <c r="AD388" s="103">
        <f t="shared" si="119"/>
        <v>0</v>
      </c>
      <c r="AE388" s="103">
        <v>252941.24</v>
      </c>
      <c r="AF388" s="103">
        <v>4450</v>
      </c>
      <c r="AG388" s="103">
        <f t="shared" si="120"/>
        <v>257391.24</v>
      </c>
      <c r="AH388" s="103">
        <v>1733637.25</v>
      </c>
      <c r="AI388" s="103">
        <v>3250</v>
      </c>
      <c r="AJ388" s="109">
        <f t="shared" si="110"/>
        <v>1736887.25</v>
      </c>
    </row>
    <row r="389" spans="1:38" ht="15.95" hidden="1" customHeight="1" thickTop="1" thickBot="1" x14ac:dyDescent="0.25">
      <c r="A389" s="52" t="s">
        <v>117</v>
      </c>
      <c r="B389" s="104">
        <f t="shared" si="108"/>
        <v>17826212.68</v>
      </c>
      <c r="C389" s="104">
        <f t="shared" si="109"/>
        <v>774377409.13</v>
      </c>
      <c r="D389" s="103">
        <v>3484002.33</v>
      </c>
      <c r="E389" s="103"/>
      <c r="F389" s="103">
        <f t="shared" si="111"/>
        <v>3484002.33</v>
      </c>
      <c r="G389" s="103">
        <v>11862878.699999999</v>
      </c>
      <c r="H389" s="103">
        <v>7933875.6200000001</v>
      </c>
      <c r="I389" s="103">
        <f t="shared" si="112"/>
        <v>19796754.32</v>
      </c>
      <c r="J389" s="103"/>
      <c r="K389" s="103">
        <v>766443533.50999999</v>
      </c>
      <c r="L389" s="103">
        <f t="shared" si="113"/>
        <v>766443533.50999999</v>
      </c>
      <c r="M389" s="103">
        <v>2479331.65</v>
      </c>
      <c r="N389" s="103"/>
      <c r="O389" s="103">
        <f t="shared" si="114"/>
        <v>2479331.65</v>
      </c>
      <c r="P389" s="103"/>
      <c r="Q389" s="103"/>
      <c r="R389" s="103">
        <f t="shared" si="115"/>
        <v>0</v>
      </c>
      <c r="S389" s="103"/>
      <c r="T389" s="103"/>
      <c r="U389" s="103">
        <f t="shared" si="116"/>
        <v>0</v>
      </c>
      <c r="V389" s="103"/>
      <c r="W389" s="103"/>
      <c r="X389" s="103">
        <f t="shared" si="117"/>
        <v>0</v>
      </c>
      <c r="Y389" s="103"/>
      <c r="Z389" s="103"/>
      <c r="AA389" s="103">
        <f t="shared" si="118"/>
        <v>0</v>
      </c>
      <c r="AB389" s="103"/>
      <c r="AC389" s="103"/>
      <c r="AD389" s="103">
        <f t="shared" si="119"/>
        <v>0</v>
      </c>
      <c r="AE389" s="103"/>
      <c r="AF389" s="103"/>
      <c r="AG389" s="103">
        <f t="shared" si="120"/>
        <v>0</v>
      </c>
      <c r="AH389" s="103"/>
      <c r="AI389" s="103"/>
      <c r="AJ389" s="109">
        <f t="shared" si="110"/>
        <v>0</v>
      </c>
    </row>
    <row r="390" spans="1:38" ht="15.95" hidden="1" customHeight="1" thickTop="1" thickBot="1" x14ac:dyDescent="0.25">
      <c r="A390" s="52" t="s">
        <v>120</v>
      </c>
      <c r="B390" s="104">
        <f t="shared" si="108"/>
        <v>15009382.000000002</v>
      </c>
      <c r="C390" s="104">
        <f t="shared" si="109"/>
        <v>143611.03</v>
      </c>
      <c r="D390" s="103"/>
      <c r="E390" s="103"/>
      <c r="F390" s="103">
        <f t="shared" si="111"/>
        <v>0</v>
      </c>
      <c r="G390" s="103">
        <v>53393.11</v>
      </c>
      <c r="H390" s="103"/>
      <c r="I390" s="103">
        <f t="shared" si="112"/>
        <v>53393.11</v>
      </c>
      <c r="J390" s="103"/>
      <c r="K390" s="103">
        <v>20498.46</v>
      </c>
      <c r="L390" s="103">
        <f t="shared" si="113"/>
        <v>20498.46</v>
      </c>
      <c r="M390" s="103">
        <v>14008.85</v>
      </c>
      <c r="N390" s="103"/>
      <c r="O390" s="103">
        <f t="shared" si="114"/>
        <v>14008.85</v>
      </c>
      <c r="P390" s="103">
        <v>1115967.96</v>
      </c>
      <c r="Q390" s="103">
        <v>40167.74</v>
      </c>
      <c r="R390" s="103">
        <f t="shared" si="115"/>
        <v>1156135.7</v>
      </c>
      <c r="S390" s="103">
        <v>29356.65</v>
      </c>
      <c r="T390" s="103"/>
      <c r="U390" s="103">
        <f t="shared" si="116"/>
        <v>29356.65</v>
      </c>
      <c r="V390" s="103">
        <v>159365.12</v>
      </c>
      <c r="W390" s="103"/>
      <c r="X390" s="103">
        <f t="shared" si="117"/>
        <v>159365.12</v>
      </c>
      <c r="Y390" s="103">
        <v>12316569.300000001</v>
      </c>
      <c r="Z390" s="103">
        <v>4600</v>
      </c>
      <c r="AA390" s="103">
        <f t="shared" si="118"/>
        <v>12321169.300000001</v>
      </c>
      <c r="AB390" s="103"/>
      <c r="AC390" s="103"/>
      <c r="AD390" s="103">
        <f t="shared" si="119"/>
        <v>0</v>
      </c>
      <c r="AE390" s="103">
        <v>402002.63</v>
      </c>
      <c r="AF390" s="103">
        <v>45000.01</v>
      </c>
      <c r="AG390" s="103">
        <f t="shared" si="120"/>
        <v>447002.64</v>
      </c>
      <c r="AH390" s="103">
        <v>918718.38</v>
      </c>
      <c r="AI390" s="103">
        <v>33344.82</v>
      </c>
      <c r="AJ390" s="109">
        <f t="shared" si="110"/>
        <v>952063.2</v>
      </c>
    </row>
    <row r="391" spans="1:38" ht="15.95" hidden="1" customHeight="1" thickTop="1" thickBot="1" x14ac:dyDescent="0.25">
      <c r="A391" s="52" t="s">
        <v>166</v>
      </c>
      <c r="B391" s="104">
        <f t="shared" si="108"/>
        <v>9700023.5899999999</v>
      </c>
      <c r="C391" s="104">
        <f t="shared" si="109"/>
        <v>0</v>
      </c>
      <c r="D391" s="103"/>
      <c r="E391" s="103"/>
      <c r="F391" s="103">
        <f t="shared" si="111"/>
        <v>0</v>
      </c>
      <c r="G391" s="103">
        <v>268875.69</v>
      </c>
      <c r="H391" s="103"/>
      <c r="I391" s="103">
        <f t="shared" si="112"/>
        <v>268875.69</v>
      </c>
      <c r="J391" s="103"/>
      <c r="K391" s="103"/>
      <c r="L391" s="103">
        <f t="shared" si="113"/>
        <v>0</v>
      </c>
      <c r="M391" s="103">
        <v>33144.519999999997</v>
      </c>
      <c r="N391" s="103"/>
      <c r="O391" s="103">
        <f t="shared" si="114"/>
        <v>33144.519999999997</v>
      </c>
      <c r="P391" s="103">
        <v>666183.79</v>
      </c>
      <c r="Q391" s="103"/>
      <c r="R391" s="103">
        <f t="shared" si="115"/>
        <v>666183.79</v>
      </c>
      <c r="S391" s="103"/>
      <c r="T391" s="103"/>
      <c r="U391" s="103">
        <f t="shared" si="116"/>
        <v>0</v>
      </c>
      <c r="V391" s="103">
        <v>38589.019999999997</v>
      </c>
      <c r="W391" s="103"/>
      <c r="X391" s="103">
        <f t="shared" si="117"/>
        <v>38589.019999999997</v>
      </c>
      <c r="Y391" s="103">
        <v>3807895.45</v>
      </c>
      <c r="Z391" s="103"/>
      <c r="AA391" s="103">
        <f t="shared" si="118"/>
        <v>3807895.45</v>
      </c>
      <c r="AB391" s="103"/>
      <c r="AC391" s="103"/>
      <c r="AD391" s="103">
        <f t="shared" si="119"/>
        <v>0</v>
      </c>
      <c r="AE391" s="103">
        <v>4344525.53</v>
      </c>
      <c r="AF391" s="103"/>
      <c r="AG391" s="103">
        <f t="shared" si="120"/>
        <v>4344525.53</v>
      </c>
      <c r="AH391" s="103">
        <v>540809.59</v>
      </c>
      <c r="AI391" s="103"/>
      <c r="AJ391" s="109">
        <f t="shared" si="110"/>
        <v>540809.59</v>
      </c>
    </row>
    <row r="392" spans="1:38" ht="15.95" hidden="1" customHeight="1" thickTop="1" thickBot="1" x14ac:dyDescent="0.25">
      <c r="A392" s="52" t="s">
        <v>103</v>
      </c>
      <c r="B392" s="104">
        <f t="shared" si="108"/>
        <v>0</v>
      </c>
      <c r="C392" s="104">
        <f t="shared" si="109"/>
        <v>0</v>
      </c>
      <c r="D392" s="103"/>
      <c r="E392" s="103"/>
      <c r="F392" s="103">
        <f t="shared" si="111"/>
        <v>0</v>
      </c>
      <c r="G392" s="103"/>
      <c r="H392" s="103"/>
      <c r="I392" s="103">
        <f t="shared" si="112"/>
        <v>0</v>
      </c>
      <c r="J392" s="103"/>
      <c r="K392" s="103"/>
      <c r="L392" s="103">
        <f t="shared" si="113"/>
        <v>0</v>
      </c>
      <c r="M392" s="103"/>
      <c r="N392" s="103"/>
      <c r="O392" s="103">
        <f t="shared" si="114"/>
        <v>0</v>
      </c>
      <c r="P392" s="103"/>
      <c r="Q392" s="103"/>
      <c r="R392" s="103">
        <f t="shared" si="115"/>
        <v>0</v>
      </c>
      <c r="S392" s="103"/>
      <c r="T392" s="103"/>
      <c r="U392" s="103">
        <f t="shared" si="116"/>
        <v>0</v>
      </c>
      <c r="V392" s="103"/>
      <c r="W392" s="103"/>
      <c r="X392" s="103">
        <f t="shared" si="117"/>
        <v>0</v>
      </c>
      <c r="Y392" s="103"/>
      <c r="Z392" s="103"/>
      <c r="AA392" s="103">
        <f t="shared" si="118"/>
        <v>0</v>
      </c>
      <c r="AB392" s="103"/>
      <c r="AC392" s="103"/>
      <c r="AD392" s="103">
        <f t="shared" si="119"/>
        <v>0</v>
      </c>
      <c r="AE392" s="103"/>
      <c r="AF392" s="103"/>
      <c r="AG392" s="103">
        <f t="shared" si="120"/>
        <v>0</v>
      </c>
      <c r="AH392" s="103"/>
      <c r="AI392" s="103"/>
      <c r="AJ392" s="109">
        <f t="shared" si="110"/>
        <v>0</v>
      </c>
    </row>
    <row r="393" spans="1:38" ht="15.95" hidden="1" customHeight="1" thickTop="1" thickBot="1" x14ac:dyDescent="0.25">
      <c r="A393" s="51" t="s">
        <v>110</v>
      </c>
      <c r="B393" s="104">
        <f t="shared" si="108"/>
        <v>0</v>
      </c>
      <c r="C393" s="104">
        <f t="shared" si="109"/>
        <v>21860058.239999998</v>
      </c>
      <c r="D393" s="103"/>
      <c r="E393" s="103"/>
      <c r="F393" s="103">
        <f t="shared" si="111"/>
        <v>0</v>
      </c>
      <c r="G393" s="103"/>
      <c r="H393" s="103"/>
      <c r="I393" s="103">
        <f t="shared" si="112"/>
        <v>0</v>
      </c>
      <c r="J393" s="103"/>
      <c r="K393" s="103">
        <v>21860058.239999998</v>
      </c>
      <c r="L393" s="103">
        <f t="shared" si="113"/>
        <v>21860058.239999998</v>
      </c>
      <c r="M393" s="103"/>
      <c r="N393" s="103"/>
      <c r="O393" s="103">
        <f t="shared" si="114"/>
        <v>0</v>
      </c>
      <c r="P393" s="103"/>
      <c r="Q393" s="103"/>
      <c r="R393" s="103">
        <f t="shared" si="115"/>
        <v>0</v>
      </c>
      <c r="S393" s="103"/>
      <c r="T393" s="103"/>
      <c r="U393" s="103">
        <f t="shared" si="116"/>
        <v>0</v>
      </c>
      <c r="V393" s="103"/>
      <c r="W393" s="103"/>
      <c r="X393" s="103">
        <f t="shared" si="117"/>
        <v>0</v>
      </c>
      <c r="Y393" s="103"/>
      <c r="Z393" s="103"/>
      <c r="AA393" s="103">
        <f t="shared" si="118"/>
        <v>0</v>
      </c>
      <c r="AB393" s="103"/>
      <c r="AC393" s="103"/>
      <c r="AD393" s="103">
        <f t="shared" si="119"/>
        <v>0</v>
      </c>
      <c r="AE393" s="103"/>
      <c r="AF393" s="103"/>
      <c r="AG393" s="103">
        <f t="shared" si="120"/>
        <v>0</v>
      </c>
      <c r="AH393" s="103"/>
      <c r="AI393" s="103"/>
      <c r="AJ393" s="109">
        <f t="shared" si="110"/>
        <v>0</v>
      </c>
    </row>
    <row r="394" spans="1:38" ht="15.95" hidden="1" customHeight="1" thickTop="1" thickBot="1" x14ac:dyDescent="0.25">
      <c r="A394" s="52" t="s">
        <v>164</v>
      </c>
      <c r="B394" s="104">
        <f t="shared" si="108"/>
        <v>1380777</v>
      </c>
      <c r="C394" s="104">
        <f t="shared" si="109"/>
        <v>0</v>
      </c>
      <c r="D394" s="103"/>
      <c r="E394" s="103"/>
      <c r="F394" s="103">
        <f t="shared" si="111"/>
        <v>0</v>
      </c>
      <c r="G394" s="103"/>
      <c r="H394" s="103"/>
      <c r="I394" s="103">
        <f t="shared" si="112"/>
        <v>0</v>
      </c>
      <c r="J394" s="103"/>
      <c r="K394" s="103"/>
      <c r="L394" s="103">
        <f t="shared" si="113"/>
        <v>0</v>
      </c>
      <c r="M394" s="103"/>
      <c r="N394" s="103"/>
      <c r="O394" s="103">
        <f t="shared" si="114"/>
        <v>0</v>
      </c>
      <c r="P394" s="103">
        <v>403804</v>
      </c>
      <c r="Q394" s="103"/>
      <c r="R394" s="103">
        <f t="shared" si="115"/>
        <v>403804</v>
      </c>
      <c r="S394" s="103"/>
      <c r="T394" s="103"/>
      <c r="U394" s="103">
        <f t="shared" si="116"/>
        <v>0</v>
      </c>
      <c r="V394" s="103">
        <v>2133</v>
      </c>
      <c r="W394" s="103"/>
      <c r="X394" s="103">
        <f t="shared" si="117"/>
        <v>2133</v>
      </c>
      <c r="Y394" s="103">
        <v>759057</v>
      </c>
      <c r="Z394" s="103"/>
      <c r="AA394" s="103">
        <f t="shared" si="118"/>
        <v>759057</v>
      </c>
      <c r="AB394" s="103"/>
      <c r="AC394" s="103"/>
      <c r="AD394" s="103">
        <f t="shared" si="119"/>
        <v>0</v>
      </c>
      <c r="AE394" s="103">
        <v>78710</v>
      </c>
      <c r="AF394" s="103"/>
      <c r="AG394" s="103">
        <f t="shared" si="120"/>
        <v>78710</v>
      </c>
      <c r="AH394" s="103">
        <v>137073</v>
      </c>
      <c r="AI394" s="103"/>
      <c r="AJ394" s="109">
        <f t="shared" si="110"/>
        <v>137073</v>
      </c>
    </row>
    <row r="395" spans="1:38" ht="15.95" hidden="1" customHeight="1" thickTop="1" thickBot="1" x14ac:dyDescent="0.25">
      <c r="A395" s="52" t="s">
        <v>119</v>
      </c>
      <c r="B395" s="104">
        <f t="shared" si="108"/>
        <v>12292594.299999999</v>
      </c>
      <c r="C395" s="104">
        <f t="shared" si="109"/>
        <v>0</v>
      </c>
      <c r="D395" s="103">
        <v>321.55</v>
      </c>
      <c r="E395" s="103"/>
      <c r="F395" s="103">
        <f t="shared" si="111"/>
        <v>321.55</v>
      </c>
      <c r="G395" s="103">
        <v>8058346.7999999998</v>
      </c>
      <c r="H395" s="103"/>
      <c r="I395" s="103">
        <f t="shared" si="112"/>
        <v>8058346.7999999998</v>
      </c>
      <c r="J395" s="103"/>
      <c r="K395" s="103"/>
      <c r="L395" s="103">
        <f t="shared" si="113"/>
        <v>0</v>
      </c>
      <c r="M395" s="103"/>
      <c r="N395" s="103"/>
      <c r="O395" s="103">
        <f t="shared" si="114"/>
        <v>0</v>
      </c>
      <c r="P395" s="103">
        <v>3867031.5</v>
      </c>
      <c r="Q395" s="103"/>
      <c r="R395" s="103">
        <f t="shared" si="115"/>
        <v>3867031.5</v>
      </c>
      <c r="S395" s="103"/>
      <c r="T395" s="103"/>
      <c r="U395" s="103">
        <f t="shared" si="116"/>
        <v>0</v>
      </c>
      <c r="V395" s="103">
        <v>369.87</v>
      </c>
      <c r="W395" s="103"/>
      <c r="X395" s="103">
        <f t="shared" si="117"/>
        <v>369.87</v>
      </c>
      <c r="Y395" s="103"/>
      <c r="Z395" s="103"/>
      <c r="AA395" s="103">
        <f t="shared" si="118"/>
        <v>0</v>
      </c>
      <c r="AB395" s="103"/>
      <c r="AC395" s="103"/>
      <c r="AD395" s="103">
        <f t="shared" si="119"/>
        <v>0</v>
      </c>
      <c r="AE395" s="103">
        <v>125094.35</v>
      </c>
      <c r="AF395" s="103"/>
      <c r="AG395" s="103">
        <f t="shared" si="120"/>
        <v>125094.35</v>
      </c>
      <c r="AH395" s="103">
        <v>241430.23</v>
      </c>
      <c r="AI395" s="103"/>
      <c r="AJ395" s="109">
        <f t="shared" si="110"/>
        <v>241430.23</v>
      </c>
      <c r="AK395" s="32"/>
      <c r="AL395" s="42"/>
    </row>
    <row r="396" spans="1:38" ht="15.95" hidden="1" customHeight="1" thickTop="1" thickBot="1" x14ac:dyDescent="0.25">
      <c r="A396" s="52" t="s">
        <v>121</v>
      </c>
      <c r="B396" s="104">
        <f t="shared" si="108"/>
        <v>0</v>
      </c>
      <c r="C396" s="104">
        <f t="shared" si="109"/>
        <v>0</v>
      </c>
      <c r="D396" s="103"/>
      <c r="E396" s="103"/>
      <c r="F396" s="103">
        <f t="shared" si="111"/>
        <v>0</v>
      </c>
      <c r="G396" s="103"/>
      <c r="H396" s="103"/>
      <c r="I396" s="103">
        <f t="shared" si="112"/>
        <v>0</v>
      </c>
      <c r="J396" s="103"/>
      <c r="K396" s="103"/>
      <c r="L396" s="103">
        <f t="shared" si="113"/>
        <v>0</v>
      </c>
      <c r="M396" s="103"/>
      <c r="N396" s="103"/>
      <c r="O396" s="103">
        <f t="shared" si="114"/>
        <v>0</v>
      </c>
      <c r="P396" s="103"/>
      <c r="Q396" s="103"/>
      <c r="R396" s="103">
        <f t="shared" si="115"/>
        <v>0</v>
      </c>
      <c r="S396" s="103"/>
      <c r="T396" s="103"/>
      <c r="U396" s="103">
        <f t="shared" si="116"/>
        <v>0</v>
      </c>
      <c r="V396" s="103"/>
      <c r="W396" s="103"/>
      <c r="X396" s="103">
        <f t="shared" si="117"/>
        <v>0</v>
      </c>
      <c r="Y396" s="103"/>
      <c r="Z396" s="103"/>
      <c r="AA396" s="103">
        <f t="shared" si="118"/>
        <v>0</v>
      </c>
      <c r="AB396" s="103"/>
      <c r="AC396" s="103"/>
      <c r="AD396" s="103">
        <f t="shared" si="119"/>
        <v>0</v>
      </c>
      <c r="AE396" s="103"/>
      <c r="AF396" s="103"/>
      <c r="AG396" s="103">
        <f t="shared" si="120"/>
        <v>0</v>
      </c>
      <c r="AH396" s="103"/>
      <c r="AI396" s="103"/>
      <c r="AJ396" s="109">
        <f t="shared" si="110"/>
        <v>0</v>
      </c>
    </row>
    <row r="397" spans="1:38" ht="15.95" hidden="1" customHeight="1" thickTop="1" thickBot="1" x14ac:dyDescent="0.25">
      <c r="A397" s="52" t="s">
        <v>88</v>
      </c>
      <c r="B397" s="104">
        <f t="shared" si="108"/>
        <v>0</v>
      </c>
      <c r="C397" s="104">
        <f t="shared" si="109"/>
        <v>0</v>
      </c>
      <c r="D397" s="103"/>
      <c r="E397" s="103"/>
      <c r="F397" s="103">
        <f t="shared" si="111"/>
        <v>0</v>
      </c>
      <c r="G397" s="103"/>
      <c r="H397" s="103"/>
      <c r="I397" s="103">
        <f t="shared" si="112"/>
        <v>0</v>
      </c>
      <c r="J397" s="103"/>
      <c r="K397" s="103"/>
      <c r="L397" s="103">
        <f t="shared" si="113"/>
        <v>0</v>
      </c>
      <c r="M397" s="103"/>
      <c r="N397" s="103"/>
      <c r="O397" s="103">
        <f t="shared" si="114"/>
        <v>0</v>
      </c>
      <c r="P397" s="103"/>
      <c r="Q397" s="103"/>
      <c r="R397" s="103">
        <f t="shared" si="115"/>
        <v>0</v>
      </c>
      <c r="S397" s="103"/>
      <c r="T397" s="103"/>
      <c r="U397" s="103">
        <f t="shared" si="116"/>
        <v>0</v>
      </c>
      <c r="V397" s="103"/>
      <c r="W397" s="103"/>
      <c r="X397" s="103">
        <f t="shared" si="117"/>
        <v>0</v>
      </c>
      <c r="Y397" s="103"/>
      <c r="Z397" s="103"/>
      <c r="AA397" s="103">
        <f t="shared" si="118"/>
        <v>0</v>
      </c>
      <c r="AB397" s="103"/>
      <c r="AC397" s="103"/>
      <c r="AD397" s="103">
        <f t="shared" si="119"/>
        <v>0</v>
      </c>
      <c r="AE397" s="103"/>
      <c r="AF397" s="103"/>
      <c r="AG397" s="103">
        <f t="shared" si="120"/>
        <v>0</v>
      </c>
      <c r="AH397" s="103"/>
      <c r="AI397" s="103"/>
      <c r="AJ397" s="109">
        <f t="shared" si="110"/>
        <v>0</v>
      </c>
    </row>
    <row r="398" spans="1:38" ht="15.95" hidden="1" customHeight="1" thickTop="1" thickBot="1" x14ac:dyDescent="0.25">
      <c r="A398" s="52" t="s">
        <v>106</v>
      </c>
      <c r="B398" s="104">
        <f t="shared" si="108"/>
        <v>0</v>
      </c>
      <c r="C398" s="104">
        <f t="shared" si="109"/>
        <v>0</v>
      </c>
      <c r="D398" s="103"/>
      <c r="E398" s="103"/>
      <c r="F398" s="103">
        <f t="shared" si="111"/>
        <v>0</v>
      </c>
      <c r="G398" s="103"/>
      <c r="H398" s="103"/>
      <c r="I398" s="103">
        <f t="shared" si="112"/>
        <v>0</v>
      </c>
      <c r="J398" s="103"/>
      <c r="K398" s="103"/>
      <c r="L398" s="103">
        <f t="shared" si="113"/>
        <v>0</v>
      </c>
      <c r="M398" s="103"/>
      <c r="N398" s="103"/>
      <c r="O398" s="103">
        <f t="shared" si="114"/>
        <v>0</v>
      </c>
      <c r="P398" s="103"/>
      <c r="Q398" s="103"/>
      <c r="R398" s="103">
        <f t="shared" si="115"/>
        <v>0</v>
      </c>
      <c r="S398" s="103"/>
      <c r="T398" s="103"/>
      <c r="U398" s="103">
        <f t="shared" si="116"/>
        <v>0</v>
      </c>
      <c r="V398" s="103"/>
      <c r="W398" s="103"/>
      <c r="X398" s="103">
        <f t="shared" si="117"/>
        <v>0</v>
      </c>
      <c r="Y398" s="103"/>
      <c r="Z398" s="103"/>
      <c r="AA398" s="103">
        <f t="shared" si="118"/>
        <v>0</v>
      </c>
      <c r="AB398" s="103"/>
      <c r="AC398" s="103"/>
      <c r="AD398" s="103">
        <f t="shared" si="119"/>
        <v>0</v>
      </c>
      <c r="AE398" s="103"/>
      <c r="AF398" s="103"/>
      <c r="AG398" s="103">
        <f t="shared" si="120"/>
        <v>0</v>
      </c>
      <c r="AH398" s="103"/>
      <c r="AI398" s="103"/>
      <c r="AJ398" s="109">
        <f t="shared" si="110"/>
        <v>0</v>
      </c>
    </row>
    <row r="399" spans="1:38" ht="15.95" hidden="1" customHeight="1" thickTop="1" thickBot="1" x14ac:dyDescent="0.25">
      <c r="A399" s="52" t="s">
        <v>104</v>
      </c>
      <c r="B399" s="104">
        <f t="shared" si="108"/>
        <v>3171556.5300000003</v>
      </c>
      <c r="C399" s="104">
        <f t="shared" si="109"/>
        <v>36261068.659999996</v>
      </c>
      <c r="D399" s="103"/>
      <c r="E399" s="103"/>
      <c r="F399" s="103">
        <f t="shared" si="111"/>
        <v>0</v>
      </c>
      <c r="G399" s="103">
        <v>2685046.02</v>
      </c>
      <c r="H399" s="103"/>
      <c r="I399" s="103">
        <f t="shared" si="112"/>
        <v>2685046.02</v>
      </c>
      <c r="J399" s="103"/>
      <c r="K399" s="103"/>
      <c r="L399" s="103">
        <f t="shared" si="113"/>
        <v>0</v>
      </c>
      <c r="M399" s="103"/>
      <c r="N399" s="103"/>
      <c r="O399" s="103">
        <f t="shared" si="114"/>
        <v>0</v>
      </c>
      <c r="P399" s="103"/>
      <c r="Q399" s="103"/>
      <c r="R399" s="103">
        <f t="shared" si="115"/>
        <v>0</v>
      </c>
      <c r="S399" s="103"/>
      <c r="T399" s="103"/>
      <c r="U399" s="103">
        <f t="shared" si="116"/>
        <v>0</v>
      </c>
      <c r="V399" s="103"/>
      <c r="W399" s="103"/>
      <c r="X399" s="103">
        <f t="shared" si="117"/>
        <v>0</v>
      </c>
      <c r="Y399" s="103"/>
      <c r="Z399" s="103"/>
      <c r="AA399" s="103">
        <f t="shared" si="118"/>
        <v>0</v>
      </c>
      <c r="AB399" s="103"/>
      <c r="AC399" s="103">
        <v>36261068.659999996</v>
      </c>
      <c r="AD399" s="103">
        <f t="shared" si="119"/>
        <v>36261068.659999996</v>
      </c>
      <c r="AE399" s="103"/>
      <c r="AF399" s="103"/>
      <c r="AG399" s="103">
        <f t="shared" si="120"/>
        <v>0</v>
      </c>
      <c r="AH399" s="103">
        <v>486510.51</v>
      </c>
      <c r="AI399" s="103"/>
      <c r="AJ399" s="109">
        <f t="shared" si="110"/>
        <v>486510.51</v>
      </c>
    </row>
    <row r="400" spans="1:38" ht="15.95" hidden="1" customHeight="1" thickTop="1" thickBot="1" x14ac:dyDescent="0.25">
      <c r="A400" s="52" t="s">
        <v>111</v>
      </c>
      <c r="B400" s="104">
        <f>(D400+G400+J400+M400+P400+S400+V400+Y400+AB400+AE400+AH400)</f>
        <v>23975109.699999999</v>
      </c>
      <c r="C400" s="104">
        <f>(E400+H400+K400+N400+Q400+T400+W400+Z400+AC400+AF400+AI400)</f>
        <v>0</v>
      </c>
      <c r="D400" s="103"/>
      <c r="E400" s="103"/>
      <c r="F400" s="103">
        <f t="shared" si="111"/>
        <v>0</v>
      </c>
      <c r="G400" s="103">
        <v>23975109.699999999</v>
      </c>
      <c r="H400" s="103"/>
      <c r="I400" s="103">
        <f t="shared" si="112"/>
        <v>23975109.699999999</v>
      </c>
      <c r="J400" s="103"/>
      <c r="K400" s="103"/>
      <c r="L400" s="103">
        <f t="shared" si="113"/>
        <v>0</v>
      </c>
      <c r="M400" s="103"/>
      <c r="N400" s="103"/>
      <c r="O400" s="103">
        <f t="shared" si="114"/>
        <v>0</v>
      </c>
      <c r="P400" s="103"/>
      <c r="Q400" s="103"/>
      <c r="R400" s="103">
        <f t="shared" si="115"/>
        <v>0</v>
      </c>
      <c r="S400" s="103"/>
      <c r="T400" s="103"/>
      <c r="U400" s="103">
        <f t="shared" si="116"/>
        <v>0</v>
      </c>
      <c r="V400" s="103"/>
      <c r="W400" s="103"/>
      <c r="X400" s="103">
        <f t="shared" si="117"/>
        <v>0</v>
      </c>
      <c r="Y400" s="103"/>
      <c r="Z400" s="103"/>
      <c r="AA400" s="103">
        <f t="shared" si="118"/>
        <v>0</v>
      </c>
      <c r="AB400" s="103"/>
      <c r="AC400" s="103"/>
      <c r="AD400" s="103">
        <f t="shared" si="119"/>
        <v>0</v>
      </c>
      <c r="AE400" s="103"/>
      <c r="AF400" s="103"/>
      <c r="AG400" s="103">
        <f t="shared" si="120"/>
        <v>0</v>
      </c>
      <c r="AH400" s="103"/>
      <c r="AI400" s="103"/>
      <c r="AJ400" s="109">
        <f t="shared" si="11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3195255001.0600004</v>
      </c>
      <c r="C401" s="66">
        <f t="shared" ref="C401:AJ401" si="121">SUM(C363:C400)</f>
        <v>1745917400.5300002</v>
      </c>
      <c r="D401" s="66">
        <f t="shared" si="121"/>
        <v>22670690.260000002</v>
      </c>
      <c r="E401" s="66">
        <f t="shared" si="121"/>
        <v>39797.57</v>
      </c>
      <c r="F401" s="66">
        <f t="shared" si="121"/>
        <v>22710487.830000002</v>
      </c>
      <c r="G401" s="66">
        <f t="shared" si="121"/>
        <v>316587544.52000004</v>
      </c>
      <c r="H401" s="66">
        <f t="shared" si="121"/>
        <v>430278793.63999999</v>
      </c>
      <c r="I401" s="66">
        <f t="shared" si="121"/>
        <v>746866338.16000009</v>
      </c>
      <c r="J401" s="66">
        <f t="shared" si="121"/>
        <v>52551.390000000007</v>
      </c>
      <c r="K401" s="66">
        <f t="shared" si="121"/>
        <v>1138015365.8300002</v>
      </c>
      <c r="L401" s="66">
        <f t="shared" si="121"/>
        <v>1138067917.22</v>
      </c>
      <c r="M401" s="66">
        <f t="shared" si="121"/>
        <v>44596635.449999988</v>
      </c>
      <c r="N401" s="66">
        <f t="shared" si="121"/>
        <v>3124609.38</v>
      </c>
      <c r="O401" s="66">
        <f t="shared" si="121"/>
        <v>47721244.829999991</v>
      </c>
      <c r="P401" s="66">
        <f t="shared" si="121"/>
        <v>1175084917.9099998</v>
      </c>
      <c r="Q401" s="66">
        <f t="shared" si="121"/>
        <v>58026686.100000009</v>
      </c>
      <c r="R401" s="66">
        <f t="shared" si="121"/>
        <v>1233111604.01</v>
      </c>
      <c r="S401" s="66">
        <f t="shared" si="121"/>
        <v>25487694.469999999</v>
      </c>
      <c r="T401" s="66">
        <f t="shared" si="121"/>
        <v>0</v>
      </c>
      <c r="U401" s="66">
        <f t="shared" si="121"/>
        <v>25487694.469999999</v>
      </c>
      <c r="V401" s="66">
        <f t="shared" si="121"/>
        <v>60164663.809999987</v>
      </c>
      <c r="W401" s="66">
        <f t="shared" si="121"/>
        <v>242299.39</v>
      </c>
      <c r="X401" s="66">
        <f t="shared" si="121"/>
        <v>60406963.199999988</v>
      </c>
      <c r="Y401" s="66">
        <f t="shared" si="121"/>
        <v>1205326299.2699997</v>
      </c>
      <c r="Z401" s="66">
        <f t="shared" si="121"/>
        <v>4754600.34</v>
      </c>
      <c r="AA401" s="66">
        <f t="shared" si="121"/>
        <v>1210080899.6099999</v>
      </c>
      <c r="AB401" s="66">
        <f t="shared" si="121"/>
        <v>0</v>
      </c>
      <c r="AC401" s="66">
        <f t="shared" si="121"/>
        <v>36261068.659999996</v>
      </c>
      <c r="AD401" s="66">
        <f t="shared" si="121"/>
        <v>36261068.659999996</v>
      </c>
      <c r="AE401" s="66">
        <f t="shared" si="121"/>
        <v>76954605.449999988</v>
      </c>
      <c r="AF401" s="66">
        <f t="shared" si="121"/>
        <v>71068370.460000008</v>
      </c>
      <c r="AG401" s="66">
        <f t="shared" si="121"/>
        <v>148022975.90999997</v>
      </c>
      <c r="AH401" s="66">
        <f t="shared" si="121"/>
        <v>268329398.52999997</v>
      </c>
      <c r="AI401" s="66">
        <f t="shared" si="121"/>
        <v>4105809.1599999997</v>
      </c>
      <c r="AJ401" s="102">
        <f t="shared" si="121"/>
        <v>272435207.68999994</v>
      </c>
    </row>
    <row r="402" spans="1:36" ht="15.95" hidden="1" customHeight="1" thickTop="1" x14ac:dyDescent="0.2">
      <c r="A402" s="145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90">
        <f>(C401/B404*100)</f>
        <v>35.334071726948615</v>
      </c>
      <c r="C403" s="190"/>
      <c r="D403" s="190">
        <f>(E401/D404*100)</f>
        <v>0.17523872801811141</v>
      </c>
      <c r="E403" s="190"/>
      <c r="F403" s="36"/>
      <c r="G403" s="190">
        <f>(H401/G404*100)</f>
        <v>57.611217918864355</v>
      </c>
      <c r="H403" s="190"/>
      <c r="I403" s="36"/>
      <c r="J403" s="190">
        <f>(K401/J404*100)</f>
        <v>99.995382403000292</v>
      </c>
      <c r="K403" s="190"/>
      <c r="L403" s="36"/>
      <c r="M403" s="190">
        <f>(N401/M404*100)</f>
        <v>6.5476275632183683</v>
      </c>
      <c r="N403" s="190"/>
      <c r="O403" s="36"/>
      <c r="P403" s="190">
        <f>(Q401/P404*100)</f>
        <v>4.7057124360277651</v>
      </c>
      <c r="Q403" s="190"/>
      <c r="R403" s="36"/>
      <c r="S403" s="190">
        <f>(T401/S404*100)</f>
        <v>0</v>
      </c>
      <c r="T403" s="190"/>
      <c r="U403" s="36"/>
      <c r="V403" s="190">
        <f>(W401/V404*100)</f>
        <v>0.40111168839555245</v>
      </c>
      <c r="W403" s="190"/>
      <c r="X403" s="36"/>
      <c r="Y403" s="190">
        <f>(Z401/Y404*100)</f>
        <v>0.39291590682345062</v>
      </c>
      <c r="Z403" s="190"/>
      <c r="AA403" s="36"/>
      <c r="AB403" s="190">
        <f>(AC401/AB404*100)</f>
        <v>100</v>
      </c>
      <c r="AC403" s="190"/>
      <c r="AD403" s="36"/>
      <c r="AE403" s="190">
        <f>(AF401/AE404*100)</f>
        <v>48.011715764457101</v>
      </c>
      <c r="AF403" s="190"/>
      <c r="AG403" s="36"/>
      <c r="AH403" s="190">
        <f>(AI401/AH404*100)</f>
        <v>1.5070772954837539</v>
      </c>
      <c r="AI403" s="190"/>
      <c r="AJ403" s="36"/>
    </row>
    <row r="404" spans="1:36" ht="15.95" hidden="1" customHeight="1" x14ac:dyDescent="0.2">
      <c r="A404" s="5" t="s">
        <v>39</v>
      </c>
      <c r="B404" s="188">
        <f>(B401+C401)</f>
        <v>4941172401.5900002</v>
      </c>
      <c r="C404" s="189"/>
      <c r="D404" s="188">
        <f>(D401+E401)</f>
        <v>22710487.830000002</v>
      </c>
      <c r="E404" s="189"/>
      <c r="F404" s="37"/>
      <c r="G404" s="188">
        <f>(G401+H401)</f>
        <v>746866338.16000009</v>
      </c>
      <c r="H404" s="189"/>
      <c r="I404" s="37"/>
      <c r="J404" s="188">
        <f>(J401+K401)</f>
        <v>1138067917.2200003</v>
      </c>
      <c r="K404" s="189"/>
      <c r="L404" s="37"/>
      <c r="M404" s="188">
        <f>(M401+N401)</f>
        <v>47721244.829999991</v>
      </c>
      <c r="N404" s="189"/>
      <c r="O404" s="37"/>
      <c r="P404" s="188">
        <f>(P401+Q401)</f>
        <v>1233111604.0099998</v>
      </c>
      <c r="Q404" s="189"/>
      <c r="R404" s="37"/>
      <c r="S404" s="188">
        <f>(S401+T401)</f>
        <v>25487694.469999999</v>
      </c>
      <c r="T404" s="189"/>
      <c r="U404" s="37"/>
      <c r="V404" s="188">
        <f>(V401+W401)</f>
        <v>60406963.199999988</v>
      </c>
      <c r="W404" s="189"/>
      <c r="X404" s="37"/>
      <c r="Y404" s="188">
        <f>(Y401+Z401)</f>
        <v>1210080899.6099997</v>
      </c>
      <c r="Z404" s="189"/>
      <c r="AA404" s="37"/>
      <c r="AB404" s="188">
        <f>(AB401+AC401)</f>
        <v>36261068.659999996</v>
      </c>
      <c r="AC404" s="189"/>
      <c r="AD404" s="37"/>
      <c r="AE404" s="188">
        <f>(AE401+AF401)</f>
        <v>148022975.91</v>
      </c>
      <c r="AF404" s="189"/>
      <c r="AG404" s="37"/>
      <c r="AH404" s="188">
        <f>(AH401+AI401)</f>
        <v>272435207.69</v>
      </c>
      <c r="AI404" s="189"/>
      <c r="AJ404" s="37"/>
    </row>
    <row r="405" spans="1:36" ht="15.95" hidden="1" customHeight="1" x14ac:dyDescent="0.2">
      <c r="A405" s="5" t="s">
        <v>40</v>
      </c>
      <c r="B405" s="190">
        <f>SUM(D405:AI405)</f>
        <v>99.999999999999986</v>
      </c>
      <c r="C405" s="189"/>
      <c r="D405" s="190">
        <f>(D404/B404*100)</f>
        <v>0.4596173940964311</v>
      </c>
      <c r="E405" s="190"/>
      <c r="F405" s="36"/>
      <c r="G405" s="190">
        <f>(G404/B404*100)</f>
        <v>15.115164528962174</v>
      </c>
      <c r="H405" s="190"/>
      <c r="I405" s="36"/>
      <c r="J405" s="190">
        <f>(J404/B404*100)</f>
        <v>23.03234586297345</v>
      </c>
      <c r="K405" s="190"/>
      <c r="L405" s="36"/>
      <c r="M405" s="190">
        <f>(M404/B404*100)</f>
        <v>0.96578789306448731</v>
      </c>
      <c r="N405" s="190"/>
      <c r="O405" s="36"/>
      <c r="P405" s="190">
        <f>(P404/B404*100)</f>
        <v>24.955850631991744</v>
      </c>
      <c r="Q405" s="190"/>
      <c r="R405" s="36"/>
      <c r="S405" s="190">
        <f>(S404/B404*100)</f>
        <v>0.51582281285709475</v>
      </c>
      <c r="T405" s="190"/>
      <c r="U405" s="36"/>
      <c r="V405" s="190">
        <f>(V404/B404*100)</f>
        <v>1.2225228810183162</v>
      </c>
      <c r="W405" s="190"/>
      <c r="X405" s="36"/>
      <c r="Y405" s="190">
        <f>(Y404/B404*100)</f>
        <v>24.489752659118157</v>
      </c>
      <c r="Z405" s="190"/>
      <c r="AA405" s="36"/>
      <c r="AB405" s="190">
        <f>(AB404/B404*100)</f>
        <v>0.73385556529724993</v>
      </c>
      <c r="AC405" s="190"/>
      <c r="AD405" s="36"/>
      <c r="AE405" s="190">
        <f>(AE404/B404*100)</f>
        <v>2.9957055508196451</v>
      </c>
      <c r="AF405" s="190"/>
      <c r="AG405" s="36"/>
      <c r="AH405" s="190">
        <f>(AH404/B404*100)</f>
        <v>5.5135742198012396</v>
      </c>
      <c r="AI405" s="190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customHeight="1" x14ac:dyDescent="0.3">
      <c r="A412" s="192" t="s">
        <v>42</v>
      </c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</row>
    <row r="413" spans="1:36" ht="15.95" customHeight="1" x14ac:dyDescent="0.2">
      <c r="A413" s="193" t="s">
        <v>56</v>
      </c>
      <c r="B413" s="193"/>
      <c r="C413" s="193"/>
      <c r="D413" s="193"/>
      <c r="E413" s="193"/>
      <c r="F413" s="193"/>
      <c r="G413" s="193"/>
      <c r="H413" s="193"/>
      <c r="I413" s="193"/>
      <c r="J413" s="193"/>
      <c r="K413" s="193"/>
      <c r="L413" s="193"/>
      <c r="M413" s="193"/>
      <c r="N413" s="193"/>
      <c r="O413" s="193"/>
      <c r="P413" s="193"/>
      <c r="Q413" s="193"/>
      <c r="R413" s="193"/>
      <c r="S413" s="193"/>
      <c r="T413" s="193"/>
      <c r="U413" s="193"/>
      <c r="V413" s="193"/>
      <c r="W413" s="193"/>
      <c r="X413" s="193"/>
      <c r="Y413" s="193"/>
      <c r="Z413" s="193"/>
      <c r="AA413" s="193"/>
      <c r="AB413" s="193"/>
      <c r="AC413" s="193"/>
      <c r="AD413" s="193"/>
      <c r="AE413" s="193"/>
      <c r="AF413" s="193"/>
      <c r="AG413" s="193"/>
      <c r="AH413" s="193"/>
      <c r="AI413" s="193"/>
    </row>
    <row r="414" spans="1:36" ht="15.95" customHeight="1" x14ac:dyDescent="0.2">
      <c r="A414" s="194" t="s">
        <v>154</v>
      </c>
      <c r="B414" s="195"/>
      <c r="C414" s="195"/>
      <c r="D414" s="195"/>
      <c r="E414" s="195"/>
      <c r="F414" s="195"/>
      <c r="G414" s="195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F414" s="195"/>
      <c r="AG414" s="195"/>
      <c r="AH414" s="195"/>
      <c r="AI414" s="195"/>
    </row>
    <row r="415" spans="1:36" ht="15.95" customHeight="1" x14ac:dyDescent="0.2">
      <c r="A415" s="193" t="s">
        <v>114</v>
      </c>
      <c r="B415" s="193"/>
      <c r="C415" s="193"/>
      <c r="D415" s="193"/>
      <c r="E415" s="193"/>
      <c r="F415" s="193"/>
      <c r="G415" s="193"/>
      <c r="H415" s="193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  <c r="T415" s="193"/>
      <c r="U415" s="193"/>
      <c r="V415" s="193"/>
      <c r="W415" s="193"/>
      <c r="X415" s="193"/>
      <c r="Y415" s="193"/>
      <c r="Z415" s="193"/>
      <c r="AA415" s="193"/>
      <c r="AB415" s="193"/>
      <c r="AC415" s="193"/>
      <c r="AD415" s="193"/>
      <c r="AE415" s="193"/>
      <c r="AF415" s="193"/>
      <c r="AG415" s="193"/>
      <c r="AH415" s="193"/>
      <c r="AI415" s="193"/>
    </row>
    <row r="416" spans="1:36" ht="15.95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75" customHeight="1" thickBot="1" x14ac:dyDescent="0.25"/>
    <row r="418" spans="1:36" ht="27.75" customHeight="1" thickTop="1" thickBot="1" x14ac:dyDescent="0.25">
      <c r="A418" s="187" t="s">
        <v>33</v>
      </c>
      <c r="B418" s="191" t="s">
        <v>0</v>
      </c>
      <c r="C418" s="191"/>
      <c r="D418" s="191" t="s">
        <v>12</v>
      </c>
      <c r="E418" s="191"/>
      <c r="F418" s="157"/>
      <c r="G418" s="191" t="s">
        <v>13</v>
      </c>
      <c r="H418" s="191"/>
      <c r="I418" s="157"/>
      <c r="J418" s="191" t="s">
        <v>14</v>
      </c>
      <c r="K418" s="191"/>
      <c r="L418" s="157"/>
      <c r="M418" s="191" t="s">
        <v>15</v>
      </c>
      <c r="N418" s="191"/>
      <c r="O418" s="157"/>
      <c r="P418" s="191" t="s">
        <v>27</v>
      </c>
      <c r="Q418" s="191"/>
      <c r="R418" s="157"/>
      <c r="S418" s="191" t="s">
        <v>35</v>
      </c>
      <c r="T418" s="191"/>
      <c r="U418" s="157"/>
      <c r="V418" s="191" t="s">
        <v>16</v>
      </c>
      <c r="W418" s="191"/>
      <c r="X418" s="157"/>
      <c r="Y418" s="191" t="s">
        <v>68</v>
      </c>
      <c r="Z418" s="191"/>
      <c r="AA418" s="157"/>
      <c r="AB418" s="191" t="s">
        <v>34</v>
      </c>
      <c r="AC418" s="191"/>
      <c r="AD418" s="157"/>
      <c r="AE418" s="191" t="s">
        <v>17</v>
      </c>
      <c r="AF418" s="191"/>
      <c r="AG418" s="157"/>
      <c r="AH418" s="191" t="s">
        <v>18</v>
      </c>
      <c r="AI418" s="191"/>
      <c r="AJ418" s="74"/>
    </row>
    <row r="419" spans="1:36" ht="27.75" customHeight="1" thickTop="1" thickBot="1" x14ac:dyDescent="0.25">
      <c r="A419" s="196"/>
      <c r="B419" s="157" t="s">
        <v>28</v>
      </c>
      <c r="C419" s="157" t="s">
        <v>25</v>
      </c>
      <c r="D419" s="157" t="s">
        <v>28</v>
      </c>
      <c r="E419" s="157" t="s">
        <v>25</v>
      </c>
      <c r="F419" s="157"/>
      <c r="G419" s="157" t="s">
        <v>28</v>
      </c>
      <c r="H419" s="157" t="s">
        <v>25</v>
      </c>
      <c r="I419" s="157"/>
      <c r="J419" s="157" t="s">
        <v>28</v>
      </c>
      <c r="K419" s="157" t="s">
        <v>25</v>
      </c>
      <c r="L419" s="157"/>
      <c r="M419" s="157" t="s">
        <v>28</v>
      </c>
      <c r="N419" s="157" t="s">
        <v>25</v>
      </c>
      <c r="O419" s="157"/>
      <c r="P419" s="157" t="s">
        <v>28</v>
      </c>
      <c r="Q419" s="157" t="s">
        <v>25</v>
      </c>
      <c r="R419" s="157"/>
      <c r="S419" s="157" t="s">
        <v>28</v>
      </c>
      <c r="T419" s="157" t="s">
        <v>25</v>
      </c>
      <c r="U419" s="157"/>
      <c r="V419" s="157" t="s">
        <v>28</v>
      </c>
      <c r="W419" s="157" t="s">
        <v>25</v>
      </c>
      <c r="X419" s="157"/>
      <c r="Y419" s="157" t="s">
        <v>28</v>
      </c>
      <c r="Z419" s="157" t="s">
        <v>25</v>
      </c>
      <c r="AA419" s="157"/>
      <c r="AB419" s="157" t="s">
        <v>28</v>
      </c>
      <c r="AC419" s="157" t="s">
        <v>25</v>
      </c>
      <c r="AD419" s="157"/>
      <c r="AE419" s="157" t="s">
        <v>28</v>
      </c>
      <c r="AF419" s="157" t="s">
        <v>25</v>
      </c>
      <c r="AG419" s="157"/>
      <c r="AH419" s="157" t="s">
        <v>28</v>
      </c>
      <c r="AI419" s="157" t="s">
        <v>25</v>
      </c>
      <c r="AJ419" s="74"/>
    </row>
    <row r="420" spans="1:36" ht="15.95" customHeight="1" thickTop="1" thickBot="1" x14ac:dyDescent="0.25">
      <c r="A420" s="103" t="s">
        <v>91</v>
      </c>
      <c r="B420" s="104">
        <f t="shared" ref="B420:B456" si="122">(D420+G420+J420+M420+P420+S420+V420+Y420+AB420+AE420+AH420)</f>
        <v>812530469.82000005</v>
      </c>
      <c r="C420" s="104">
        <f t="shared" ref="C420:C456" si="123">(E420+H420+K420+N420+Q420+T420+W420+Z420+AC420+AF420+AI420)</f>
        <v>341423336.69</v>
      </c>
      <c r="D420" s="103">
        <v>4380081.01</v>
      </c>
      <c r="E420" s="103">
        <v>3483</v>
      </c>
      <c r="F420" s="103">
        <f>+D420+E420</f>
        <v>4383564.01</v>
      </c>
      <c r="G420" s="103">
        <v>74345943.640000001</v>
      </c>
      <c r="H420" s="103">
        <v>127636257.81999999</v>
      </c>
      <c r="I420" s="103">
        <f>+G420+H420</f>
        <v>201982201.45999998</v>
      </c>
      <c r="J420" s="103">
        <v>2125.08</v>
      </c>
      <c r="K420" s="103">
        <v>180434071.96000001</v>
      </c>
      <c r="L420" s="103">
        <f>+J420+K420</f>
        <v>180436197.04000002</v>
      </c>
      <c r="M420" s="103">
        <v>25217030.120000001</v>
      </c>
      <c r="N420" s="103"/>
      <c r="O420" s="103">
        <f>+M420+N420</f>
        <v>25217030.120000001</v>
      </c>
      <c r="P420" s="103">
        <v>439493543.81999999</v>
      </c>
      <c r="Q420" s="103">
        <v>30274603.879999999</v>
      </c>
      <c r="R420" s="103">
        <f>+P420+Q420</f>
        <v>469768147.69999999</v>
      </c>
      <c r="S420" s="103">
        <v>2686626.85</v>
      </c>
      <c r="T420" s="103"/>
      <c r="U420" s="103">
        <f>+S420+T420</f>
        <v>2686626.85</v>
      </c>
      <c r="V420" s="103">
        <v>21630658.989999998</v>
      </c>
      <c r="W420" s="103">
        <v>6.16</v>
      </c>
      <c r="X420" s="103">
        <f>+V420+W420</f>
        <v>21630665.149999999</v>
      </c>
      <c r="Y420" s="103">
        <v>173403306.5</v>
      </c>
      <c r="Z420" s="103">
        <v>701779.99</v>
      </c>
      <c r="AA420" s="103">
        <f>+Y420+Z420</f>
        <v>174105086.49000001</v>
      </c>
      <c r="AB420" s="103"/>
      <c r="AC420" s="103"/>
      <c r="AD420" s="103">
        <f>+AB420+AC420</f>
        <v>0</v>
      </c>
      <c r="AE420" s="103">
        <v>12810382.34</v>
      </c>
      <c r="AF420" s="103">
        <v>18902.43</v>
      </c>
      <c r="AG420" s="103">
        <f>+AE420+AF420</f>
        <v>12829284.77</v>
      </c>
      <c r="AH420" s="103">
        <v>58560771.469999999</v>
      </c>
      <c r="AI420" s="103">
        <v>2354231.4500000002</v>
      </c>
      <c r="AJ420" s="109">
        <f t="shared" ref="AJ420:AJ457" si="124">AH420+AI420</f>
        <v>60915002.920000002</v>
      </c>
    </row>
    <row r="421" spans="1:36" ht="15.95" customHeight="1" thickTop="1" thickBot="1" x14ac:dyDescent="0.25">
      <c r="A421" s="52" t="s">
        <v>163</v>
      </c>
      <c r="B421" s="104">
        <f t="shared" si="122"/>
        <v>584741293.1500001</v>
      </c>
      <c r="C421" s="104">
        <f t="shared" si="123"/>
        <v>79797928.379999995</v>
      </c>
      <c r="D421" s="103">
        <v>3694272.88</v>
      </c>
      <c r="E421" s="103">
        <v>16021.18</v>
      </c>
      <c r="F421" s="103">
        <f t="shared" ref="F421:F457" si="125">+D421+E421</f>
        <v>3710294.06</v>
      </c>
      <c r="G421" s="103">
        <v>88219695.510000005</v>
      </c>
      <c r="H421" s="103">
        <v>61394516.68</v>
      </c>
      <c r="I421" s="103">
        <f t="shared" ref="I421:I457" si="126">+G421+H421</f>
        <v>149614212.19</v>
      </c>
      <c r="J421" s="103"/>
      <c r="K421" s="103">
        <v>4499378.13</v>
      </c>
      <c r="L421" s="103">
        <f t="shared" ref="L421:L457" si="127">+J421+K421</f>
        <v>4499378.13</v>
      </c>
      <c r="M421" s="103">
        <v>1497427.45</v>
      </c>
      <c r="N421" s="103">
        <v>1152044.3899999999</v>
      </c>
      <c r="O421" s="103">
        <f t="shared" ref="O421:O457" si="128">+M421+N421</f>
        <v>2649471.84</v>
      </c>
      <c r="P421" s="103">
        <v>179953385.02000001</v>
      </c>
      <c r="Q421" s="103">
        <v>7711085.4199999999</v>
      </c>
      <c r="R421" s="103">
        <f t="shared" ref="R421:R457" si="129">+P421+Q421</f>
        <v>187664470.44</v>
      </c>
      <c r="S421" s="103">
        <v>3907392.28</v>
      </c>
      <c r="T421" s="103"/>
      <c r="U421" s="103">
        <f t="shared" ref="U421:U457" si="130">+S421+T421</f>
        <v>3907392.28</v>
      </c>
      <c r="V421" s="103">
        <v>7177595.6600000001</v>
      </c>
      <c r="W421" s="103">
        <v>12566.08</v>
      </c>
      <c r="X421" s="103">
        <f t="shared" ref="X421:X457" si="131">+V421+W421</f>
        <v>7190161.7400000002</v>
      </c>
      <c r="Y421" s="103">
        <v>226616653.28999999</v>
      </c>
      <c r="Z421" s="103">
        <v>1686269.91</v>
      </c>
      <c r="AA421" s="103">
        <f t="shared" ref="AA421:AA457" si="132">+Y421+Z421</f>
        <v>228302923.19999999</v>
      </c>
      <c r="AB421" s="103"/>
      <c r="AC421" s="103"/>
      <c r="AD421" s="103">
        <f t="shared" ref="AD421:AD457" si="133">+AB421+AC421</f>
        <v>0</v>
      </c>
      <c r="AE421" s="103">
        <v>4312001.47</v>
      </c>
      <c r="AF421" s="103"/>
      <c r="AG421" s="103">
        <f t="shared" ref="AG421:AG457" si="134">+AE421+AF421</f>
        <v>4312001.47</v>
      </c>
      <c r="AH421" s="103">
        <v>69362869.590000004</v>
      </c>
      <c r="AI421" s="103">
        <v>3326046.59</v>
      </c>
      <c r="AJ421" s="109">
        <f t="shared" si="124"/>
        <v>72688916.180000007</v>
      </c>
    </row>
    <row r="422" spans="1:36" ht="15.95" customHeight="1" thickTop="1" thickBot="1" x14ac:dyDescent="0.25">
      <c r="A422" s="52" t="s">
        <v>100</v>
      </c>
      <c r="B422" s="104">
        <f t="shared" si="122"/>
        <v>446565700.94999999</v>
      </c>
      <c r="C422" s="104">
        <f t="shared" si="123"/>
        <v>117743611.67</v>
      </c>
      <c r="D422" s="103">
        <v>2398072.06</v>
      </c>
      <c r="E422" s="103"/>
      <c r="F422" s="103">
        <f t="shared" si="125"/>
        <v>2398072.06</v>
      </c>
      <c r="G422" s="103">
        <v>54113102.649999999</v>
      </c>
      <c r="H422" s="103">
        <v>72750807.200000003</v>
      </c>
      <c r="I422" s="103">
        <f t="shared" si="126"/>
        <v>126863909.84999999</v>
      </c>
      <c r="J422" s="103"/>
      <c r="K422" s="103">
        <v>25948269.989999998</v>
      </c>
      <c r="L422" s="103">
        <f t="shared" si="127"/>
        <v>25948269.989999998</v>
      </c>
      <c r="M422" s="103">
        <v>12763392.08</v>
      </c>
      <c r="N422" s="103">
        <v>449266.81</v>
      </c>
      <c r="O422" s="103">
        <f t="shared" si="128"/>
        <v>13212658.890000001</v>
      </c>
      <c r="P422" s="103">
        <v>145645396.90000001</v>
      </c>
      <c r="Q422" s="103">
        <v>16549551.369999999</v>
      </c>
      <c r="R422" s="103">
        <f t="shared" si="129"/>
        <v>162194948.27000001</v>
      </c>
      <c r="S422" s="103">
        <v>2119396.84</v>
      </c>
      <c r="T422" s="103"/>
      <c r="U422" s="103">
        <f t="shared" si="130"/>
        <v>2119396.84</v>
      </c>
      <c r="V422" s="103">
        <v>5334179.83</v>
      </c>
      <c r="W422" s="103"/>
      <c r="X422" s="103">
        <f t="shared" si="131"/>
        <v>5334179.83</v>
      </c>
      <c r="Y422" s="103">
        <v>183080806.94999999</v>
      </c>
      <c r="Z422" s="103">
        <v>1157333.1599999999</v>
      </c>
      <c r="AA422" s="103">
        <f t="shared" si="132"/>
        <v>184238140.10999998</v>
      </c>
      <c r="AB422" s="103"/>
      <c r="AC422" s="103"/>
      <c r="AD422" s="103">
        <f t="shared" si="133"/>
        <v>0</v>
      </c>
      <c r="AE422" s="103">
        <v>4562924.34</v>
      </c>
      <c r="AF422" s="103">
        <v>63394.8</v>
      </c>
      <c r="AG422" s="103">
        <f t="shared" si="134"/>
        <v>4626319.1399999997</v>
      </c>
      <c r="AH422" s="103">
        <v>36548429.299999997</v>
      </c>
      <c r="AI422" s="103">
        <v>824988.34</v>
      </c>
      <c r="AJ422" s="109">
        <f t="shared" si="124"/>
        <v>37373417.640000001</v>
      </c>
    </row>
    <row r="423" spans="1:36" ht="15.95" customHeight="1" thickTop="1" thickBot="1" x14ac:dyDescent="0.25">
      <c r="A423" s="52" t="s">
        <v>97</v>
      </c>
      <c r="B423" s="104">
        <f t="shared" si="122"/>
        <v>337584555.54000002</v>
      </c>
      <c r="C423" s="104">
        <f t="shared" si="123"/>
        <v>21200182.019999996</v>
      </c>
      <c r="D423" s="103">
        <v>977546.16</v>
      </c>
      <c r="E423" s="103"/>
      <c r="F423" s="103">
        <f t="shared" si="125"/>
        <v>977546.16</v>
      </c>
      <c r="G423" s="103">
        <v>13598447.460000001</v>
      </c>
      <c r="H423" s="103">
        <v>108985.02</v>
      </c>
      <c r="I423" s="103">
        <f t="shared" si="126"/>
        <v>13707432.48</v>
      </c>
      <c r="J423" s="103">
        <v>22224.95</v>
      </c>
      <c r="K423" s="103">
        <v>13407099.439999999</v>
      </c>
      <c r="L423" s="103">
        <f t="shared" si="127"/>
        <v>13429324.389999999</v>
      </c>
      <c r="M423" s="103">
        <v>3693648.64</v>
      </c>
      <c r="N423" s="103">
        <v>234065</v>
      </c>
      <c r="O423" s="103">
        <f t="shared" si="128"/>
        <v>3927713.64</v>
      </c>
      <c r="P423" s="103">
        <v>144143432.94</v>
      </c>
      <c r="Q423" s="103">
        <v>5587008.5199999996</v>
      </c>
      <c r="R423" s="103">
        <f t="shared" si="129"/>
        <v>149730441.46000001</v>
      </c>
      <c r="S423" s="103">
        <v>3208849.02</v>
      </c>
      <c r="T423" s="103"/>
      <c r="U423" s="103">
        <f t="shared" si="130"/>
        <v>3208849.02</v>
      </c>
      <c r="V423" s="103">
        <v>7888553.3200000003</v>
      </c>
      <c r="W423" s="103">
        <v>1545.66</v>
      </c>
      <c r="X423" s="103">
        <f t="shared" si="131"/>
        <v>7890098.9800000004</v>
      </c>
      <c r="Y423" s="103">
        <v>113781410.67</v>
      </c>
      <c r="Z423" s="103">
        <v>1001342.87</v>
      </c>
      <c r="AA423" s="103">
        <f t="shared" si="132"/>
        <v>114782753.54000001</v>
      </c>
      <c r="AB423" s="103"/>
      <c r="AC423" s="103"/>
      <c r="AD423" s="103">
        <f t="shared" si="133"/>
        <v>0</v>
      </c>
      <c r="AE423" s="103">
        <v>7715814.75</v>
      </c>
      <c r="AF423" s="103">
        <v>80787.179999999993</v>
      </c>
      <c r="AG423" s="103">
        <f t="shared" si="134"/>
        <v>7796601.9299999997</v>
      </c>
      <c r="AH423" s="103">
        <v>42554627.630000003</v>
      </c>
      <c r="AI423" s="103">
        <v>779348.33</v>
      </c>
      <c r="AJ423" s="109">
        <f t="shared" si="124"/>
        <v>43333975.960000001</v>
      </c>
    </row>
    <row r="424" spans="1:36" ht="15.95" customHeight="1" thickTop="1" thickBot="1" x14ac:dyDescent="0.25">
      <c r="A424" s="52" t="s">
        <v>92</v>
      </c>
      <c r="B424" s="104">
        <f t="shared" si="122"/>
        <v>346508860.62</v>
      </c>
      <c r="C424" s="104">
        <f t="shared" si="123"/>
        <v>43420533.620000005</v>
      </c>
      <c r="D424" s="103">
        <v>137008.85999999999</v>
      </c>
      <c r="E424" s="103"/>
      <c r="F424" s="103">
        <f t="shared" si="125"/>
        <v>137008.85999999999</v>
      </c>
      <c r="G424" s="103">
        <v>17944150.870000001</v>
      </c>
      <c r="H424" s="103"/>
      <c r="I424" s="103">
        <f t="shared" si="126"/>
        <v>17944150.870000001</v>
      </c>
      <c r="J424" s="103">
        <v>790138.18</v>
      </c>
      <c r="K424" s="103">
        <v>32007364.649999999</v>
      </c>
      <c r="L424" s="103">
        <f t="shared" si="127"/>
        <v>32797502.829999998</v>
      </c>
      <c r="M424" s="103">
        <v>980954.07</v>
      </c>
      <c r="N424" s="103"/>
      <c r="O424" s="103">
        <f t="shared" si="128"/>
        <v>980954.07</v>
      </c>
      <c r="P424" s="103">
        <v>159815453.22999999</v>
      </c>
      <c r="Q424" s="103">
        <v>8368952.5199999996</v>
      </c>
      <c r="R424" s="103">
        <f t="shared" si="129"/>
        <v>168184405.75</v>
      </c>
      <c r="S424" s="103">
        <v>2119784.73</v>
      </c>
      <c r="T424" s="103">
        <v>0.49</v>
      </c>
      <c r="U424" s="103">
        <f t="shared" si="130"/>
        <v>2119785.2200000002</v>
      </c>
      <c r="V424" s="103">
        <v>10165906.09</v>
      </c>
      <c r="W424" s="103">
        <v>1276881.1000000001</v>
      </c>
      <c r="X424" s="103">
        <f t="shared" si="131"/>
        <v>11442787.189999999</v>
      </c>
      <c r="Y424" s="103">
        <v>121983431.23</v>
      </c>
      <c r="Z424" s="103">
        <v>1282134.1000000001</v>
      </c>
      <c r="AA424" s="103">
        <f t="shared" si="132"/>
        <v>123265565.33</v>
      </c>
      <c r="AB424" s="103"/>
      <c r="AC424" s="103"/>
      <c r="AD424" s="103">
        <f t="shared" si="133"/>
        <v>0</v>
      </c>
      <c r="AE424" s="103">
        <v>4825711.9800000004</v>
      </c>
      <c r="AF424" s="103">
        <v>238589.58</v>
      </c>
      <c r="AG424" s="103">
        <f t="shared" si="134"/>
        <v>5064301.5600000005</v>
      </c>
      <c r="AH424" s="103">
        <v>27746321.379999999</v>
      </c>
      <c r="AI424" s="103">
        <v>246611.18</v>
      </c>
      <c r="AJ424" s="109">
        <f t="shared" si="124"/>
        <v>27992932.559999999</v>
      </c>
    </row>
    <row r="425" spans="1:36" ht="15.95" customHeight="1" thickTop="1" thickBot="1" x14ac:dyDescent="0.25">
      <c r="A425" s="52" t="s">
        <v>89</v>
      </c>
      <c r="B425" s="104">
        <f t="shared" si="122"/>
        <v>0</v>
      </c>
      <c r="C425" s="104">
        <f t="shared" si="123"/>
        <v>0</v>
      </c>
      <c r="D425" s="103"/>
      <c r="E425" s="103"/>
      <c r="F425" s="103">
        <f t="shared" si="125"/>
        <v>0</v>
      </c>
      <c r="G425" s="103"/>
      <c r="H425" s="103"/>
      <c r="I425" s="103">
        <f t="shared" si="126"/>
        <v>0</v>
      </c>
      <c r="J425" s="103"/>
      <c r="K425" s="103"/>
      <c r="L425" s="103">
        <f t="shared" si="127"/>
        <v>0</v>
      </c>
      <c r="M425" s="103"/>
      <c r="N425" s="103"/>
      <c r="O425" s="103">
        <f t="shared" si="128"/>
        <v>0</v>
      </c>
      <c r="P425" s="103"/>
      <c r="Q425" s="103"/>
      <c r="R425" s="103">
        <f t="shared" si="129"/>
        <v>0</v>
      </c>
      <c r="S425" s="103"/>
      <c r="T425" s="103"/>
      <c r="U425" s="103">
        <f t="shared" si="130"/>
        <v>0</v>
      </c>
      <c r="V425" s="103"/>
      <c r="W425" s="103"/>
      <c r="X425" s="103">
        <f t="shared" si="131"/>
        <v>0</v>
      </c>
      <c r="Y425" s="103"/>
      <c r="Z425" s="103"/>
      <c r="AA425" s="103">
        <f t="shared" si="132"/>
        <v>0</v>
      </c>
      <c r="AB425" s="103"/>
      <c r="AC425" s="103"/>
      <c r="AD425" s="103">
        <f t="shared" si="133"/>
        <v>0</v>
      </c>
      <c r="AE425" s="103"/>
      <c r="AF425" s="103"/>
      <c r="AG425" s="103">
        <f t="shared" si="134"/>
        <v>0</v>
      </c>
      <c r="AH425" s="103"/>
      <c r="AI425" s="103"/>
      <c r="AJ425" s="109">
        <f t="shared" si="124"/>
        <v>0</v>
      </c>
    </row>
    <row r="426" spans="1:36" ht="15.95" customHeight="1" thickTop="1" thickBot="1" x14ac:dyDescent="0.25">
      <c r="A426" s="52" t="s">
        <v>94</v>
      </c>
      <c r="B426" s="104">
        <f t="shared" si="122"/>
        <v>91262357.390000001</v>
      </c>
      <c r="C426" s="104">
        <f t="shared" si="123"/>
        <v>519601.76</v>
      </c>
      <c r="D426" s="103"/>
      <c r="E426" s="103"/>
      <c r="F426" s="103">
        <f t="shared" si="125"/>
        <v>0</v>
      </c>
      <c r="G426" s="103">
        <v>201026.53</v>
      </c>
      <c r="H426" s="103"/>
      <c r="I426" s="103">
        <f t="shared" si="126"/>
        <v>201026.53</v>
      </c>
      <c r="J426" s="103"/>
      <c r="K426" s="103"/>
      <c r="L426" s="103">
        <f t="shared" si="127"/>
        <v>0</v>
      </c>
      <c r="M426" s="103">
        <v>27694.05</v>
      </c>
      <c r="N426" s="103"/>
      <c r="O426" s="103">
        <f t="shared" si="128"/>
        <v>27694.05</v>
      </c>
      <c r="P426" s="103">
        <v>9660591.5800000001</v>
      </c>
      <c r="Q426" s="103">
        <v>406887.53</v>
      </c>
      <c r="R426" s="103">
        <f t="shared" si="129"/>
        <v>10067479.109999999</v>
      </c>
      <c r="S426" s="103">
        <v>415774.22</v>
      </c>
      <c r="T426" s="103"/>
      <c r="U426" s="103">
        <f t="shared" si="130"/>
        <v>415774.22</v>
      </c>
      <c r="V426" s="103">
        <v>20959.400000000001</v>
      </c>
      <c r="W426" s="103">
        <v>133.19999999999999</v>
      </c>
      <c r="X426" s="103">
        <f t="shared" si="131"/>
        <v>21092.600000000002</v>
      </c>
      <c r="Y426" s="103">
        <v>75495369.75</v>
      </c>
      <c r="Z426" s="103">
        <v>86319.17</v>
      </c>
      <c r="AA426" s="103">
        <f t="shared" si="132"/>
        <v>75581688.920000002</v>
      </c>
      <c r="AB426" s="103"/>
      <c r="AC426" s="103"/>
      <c r="AD426" s="103">
        <f t="shared" si="133"/>
        <v>0</v>
      </c>
      <c r="AE426" s="103">
        <v>1248448.8700000001</v>
      </c>
      <c r="AF426" s="103">
        <v>2500</v>
      </c>
      <c r="AG426" s="103">
        <f t="shared" si="134"/>
        <v>1250948.8700000001</v>
      </c>
      <c r="AH426" s="103">
        <v>4192492.99</v>
      </c>
      <c r="AI426" s="103">
        <v>23761.86</v>
      </c>
      <c r="AJ426" s="109">
        <f t="shared" si="124"/>
        <v>4216254.8500000006</v>
      </c>
    </row>
    <row r="427" spans="1:36" ht="15.95" customHeight="1" thickTop="1" thickBot="1" x14ac:dyDescent="0.25">
      <c r="A427" s="52" t="s">
        <v>90</v>
      </c>
      <c r="B427" s="104">
        <f t="shared" si="122"/>
        <v>41226334.990000002</v>
      </c>
      <c r="C427" s="104">
        <f t="shared" si="123"/>
        <v>87758378.879999995</v>
      </c>
      <c r="D427" s="103"/>
      <c r="E427" s="103"/>
      <c r="F427" s="103">
        <f t="shared" si="125"/>
        <v>0</v>
      </c>
      <c r="G427" s="103">
        <v>20860724.350000001</v>
      </c>
      <c r="H427" s="103">
        <v>87758378.879999995</v>
      </c>
      <c r="I427" s="103">
        <f t="shared" si="126"/>
        <v>108619103.22999999</v>
      </c>
      <c r="J427" s="103"/>
      <c r="K427" s="103"/>
      <c r="L427" s="103">
        <f t="shared" si="127"/>
        <v>0</v>
      </c>
      <c r="M427" s="103">
        <v>865862.07</v>
      </c>
      <c r="N427" s="103"/>
      <c r="O427" s="103">
        <f t="shared" si="128"/>
        <v>865862.07</v>
      </c>
      <c r="P427" s="103">
        <v>13057557.33</v>
      </c>
      <c r="Q427" s="103"/>
      <c r="R427" s="103">
        <f t="shared" si="129"/>
        <v>13057557.33</v>
      </c>
      <c r="S427" s="103"/>
      <c r="T427" s="103"/>
      <c r="U427" s="103">
        <f t="shared" si="130"/>
        <v>0</v>
      </c>
      <c r="V427" s="103"/>
      <c r="W427" s="103"/>
      <c r="X427" s="103">
        <f t="shared" si="131"/>
        <v>0</v>
      </c>
      <c r="Y427" s="103"/>
      <c r="Z427" s="103"/>
      <c r="AA427" s="103">
        <f t="shared" si="132"/>
        <v>0</v>
      </c>
      <c r="AB427" s="103"/>
      <c r="AC427" s="103"/>
      <c r="AD427" s="103">
        <f t="shared" si="133"/>
        <v>0</v>
      </c>
      <c r="AE427" s="103"/>
      <c r="AF427" s="103"/>
      <c r="AG427" s="103">
        <f t="shared" si="134"/>
        <v>0</v>
      </c>
      <c r="AH427" s="103">
        <v>6442191.2400000002</v>
      </c>
      <c r="AI427" s="103"/>
      <c r="AJ427" s="109">
        <f t="shared" si="124"/>
        <v>6442191.2400000002</v>
      </c>
    </row>
    <row r="428" spans="1:36" ht="15.95" customHeight="1" thickTop="1" thickBot="1" x14ac:dyDescent="0.25">
      <c r="A428" s="52" t="s">
        <v>78</v>
      </c>
      <c r="B428" s="104">
        <f t="shared" si="122"/>
        <v>82035118.200000003</v>
      </c>
      <c r="C428" s="104">
        <f t="shared" si="123"/>
        <v>344685.9</v>
      </c>
      <c r="D428" s="103"/>
      <c r="E428" s="103"/>
      <c r="F428" s="103">
        <f t="shared" si="125"/>
        <v>0</v>
      </c>
      <c r="G428" s="103">
        <v>131080.84</v>
      </c>
      <c r="H428" s="103"/>
      <c r="I428" s="103">
        <f t="shared" si="126"/>
        <v>131080.84</v>
      </c>
      <c r="J428" s="103"/>
      <c r="K428" s="103"/>
      <c r="L428" s="103">
        <f t="shared" si="127"/>
        <v>0</v>
      </c>
      <c r="M428" s="103"/>
      <c r="N428" s="103"/>
      <c r="O428" s="103">
        <f t="shared" si="128"/>
        <v>0</v>
      </c>
      <c r="P428" s="103">
        <v>631564.86</v>
      </c>
      <c r="Q428" s="103"/>
      <c r="R428" s="103">
        <f t="shared" si="129"/>
        <v>631564.86</v>
      </c>
      <c r="S428" s="103">
        <v>52241.38</v>
      </c>
      <c r="T428" s="103"/>
      <c r="U428" s="103">
        <f t="shared" si="130"/>
        <v>52241.38</v>
      </c>
      <c r="V428" s="103">
        <v>1828133.37</v>
      </c>
      <c r="W428" s="103"/>
      <c r="X428" s="103">
        <f t="shared" si="131"/>
        <v>1828133.37</v>
      </c>
      <c r="Y428" s="103">
        <v>77796527.920000002</v>
      </c>
      <c r="Z428" s="103">
        <v>101955.9</v>
      </c>
      <c r="AA428" s="103">
        <f t="shared" si="132"/>
        <v>77898483.820000008</v>
      </c>
      <c r="AB428" s="103"/>
      <c r="AC428" s="103"/>
      <c r="AD428" s="103">
        <f t="shared" si="133"/>
        <v>0</v>
      </c>
      <c r="AE428" s="103">
        <v>1438390.58</v>
      </c>
      <c r="AF428" s="103">
        <v>242730</v>
      </c>
      <c r="AG428" s="103">
        <f t="shared" si="134"/>
        <v>1681120.58</v>
      </c>
      <c r="AH428" s="103">
        <v>157179.25</v>
      </c>
      <c r="AI428" s="103"/>
      <c r="AJ428" s="109">
        <f t="shared" si="124"/>
        <v>157179.25</v>
      </c>
    </row>
    <row r="429" spans="1:36" ht="15.95" customHeight="1" thickTop="1" thickBot="1" x14ac:dyDescent="0.25">
      <c r="A429" s="52" t="s">
        <v>96</v>
      </c>
      <c r="B429" s="104">
        <f t="shared" si="122"/>
        <v>15386298.560000001</v>
      </c>
      <c r="C429" s="104">
        <f t="shared" si="123"/>
        <v>166564603.91</v>
      </c>
      <c r="D429" s="103">
        <v>11104277.970000001</v>
      </c>
      <c r="E429" s="103"/>
      <c r="F429" s="103">
        <f t="shared" si="125"/>
        <v>11104277.970000001</v>
      </c>
      <c r="G429" s="103">
        <v>4282020.59</v>
      </c>
      <c r="H429" s="103">
        <v>156418.88</v>
      </c>
      <c r="I429" s="103">
        <f t="shared" si="126"/>
        <v>4438439.47</v>
      </c>
      <c r="J429" s="103"/>
      <c r="K429" s="103">
        <v>166408185.03</v>
      </c>
      <c r="L429" s="103">
        <f t="shared" si="127"/>
        <v>166408185.03</v>
      </c>
      <c r="M429" s="103"/>
      <c r="N429" s="103"/>
      <c r="O429" s="103">
        <f t="shared" si="128"/>
        <v>0</v>
      </c>
      <c r="P429" s="103"/>
      <c r="Q429" s="103"/>
      <c r="R429" s="103">
        <f t="shared" si="129"/>
        <v>0</v>
      </c>
      <c r="S429" s="103"/>
      <c r="T429" s="103"/>
      <c r="U429" s="103">
        <f t="shared" si="130"/>
        <v>0</v>
      </c>
      <c r="V429" s="103"/>
      <c r="W429" s="103"/>
      <c r="X429" s="103">
        <f t="shared" si="131"/>
        <v>0</v>
      </c>
      <c r="Y429" s="103"/>
      <c r="Z429" s="103"/>
      <c r="AA429" s="103">
        <f t="shared" si="132"/>
        <v>0</v>
      </c>
      <c r="AB429" s="103"/>
      <c r="AC429" s="103"/>
      <c r="AD429" s="103">
        <f t="shared" si="133"/>
        <v>0</v>
      </c>
      <c r="AE429" s="103"/>
      <c r="AF429" s="103"/>
      <c r="AG429" s="103">
        <f t="shared" si="134"/>
        <v>0</v>
      </c>
      <c r="AH429" s="103"/>
      <c r="AI429" s="103"/>
      <c r="AJ429" s="109">
        <f t="shared" si="124"/>
        <v>0</v>
      </c>
    </row>
    <row r="430" spans="1:36" ht="15.95" customHeight="1" thickTop="1" thickBot="1" x14ac:dyDescent="0.25">
      <c r="A430" s="52" t="s">
        <v>99</v>
      </c>
      <c r="B430" s="104">
        <f t="shared" si="122"/>
        <v>9957625.3300000001</v>
      </c>
      <c r="C430" s="104">
        <f t="shared" si="123"/>
        <v>0</v>
      </c>
      <c r="D430" s="103">
        <v>62732.74</v>
      </c>
      <c r="E430" s="103"/>
      <c r="F430" s="103">
        <f t="shared" si="125"/>
        <v>62732.74</v>
      </c>
      <c r="G430" s="103">
        <v>7089.2</v>
      </c>
      <c r="H430" s="103"/>
      <c r="I430" s="103">
        <f t="shared" si="126"/>
        <v>7089.2</v>
      </c>
      <c r="J430" s="103"/>
      <c r="K430" s="103"/>
      <c r="L430" s="103">
        <f t="shared" si="127"/>
        <v>0</v>
      </c>
      <c r="M430" s="103">
        <v>52991.4</v>
      </c>
      <c r="N430" s="103"/>
      <c r="O430" s="103">
        <f t="shared" si="128"/>
        <v>52991.4</v>
      </c>
      <c r="P430" s="103">
        <v>2659192.79</v>
      </c>
      <c r="Q430" s="103"/>
      <c r="R430" s="103">
        <f t="shared" si="129"/>
        <v>2659192.79</v>
      </c>
      <c r="S430" s="103">
        <v>133.19</v>
      </c>
      <c r="T430" s="103"/>
      <c r="U430" s="103">
        <f t="shared" si="130"/>
        <v>133.19</v>
      </c>
      <c r="V430" s="103">
        <v>59108.87</v>
      </c>
      <c r="W430" s="103"/>
      <c r="X430" s="103">
        <f t="shared" si="131"/>
        <v>59108.87</v>
      </c>
      <c r="Y430" s="103">
        <v>5206370.91</v>
      </c>
      <c r="Z430" s="103"/>
      <c r="AA430" s="103">
        <f t="shared" si="132"/>
        <v>5206370.91</v>
      </c>
      <c r="AB430" s="103"/>
      <c r="AC430" s="103"/>
      <c r="AD430" s="103">
        <f t="shared" si="133"/>
        <v>0</v>
      </c>
      <c r="AE430" s="103">
        <v>367047.13</v>
      </c>
      <c r="AF430" s="103"/>
      <c r="AG430" s="103">
        <f t="shared" si="134"/>
        <v>367047.13</v>
      </c>
      <c r="AH430" s="103">
        <v>1542959.1</v>
      </c>
      <c r="AI430" s="103"/>
      <c r="AJ430" s="109">
        <f t="shared" si="124"/>
        <v>1542959.1</v>
      </c>
    </row>
    <row r="431" spans="1:36" ht="15.95" customHeight="1" thickTop="1" thickBot="1" x14ac:dyDescent="0.25">
      <c r="A431" s="52" t="s">
        <v>83</v>
      </c>
      <c r="B431" s="104">
        <f t="shared" si="122"/>
        <v>27277043.890000001</v>
      </c>
      <c r="C431" s="104">
        <f t="shared" si="123"/>
        <v>0</v>
      </c>
      <c r="D431" s="103"/>
      <c r="E431" s="103"/>
      <c r="F431" s="103">
        <f t="shared" si="125"/>
        <v>0</v>
      </c>
      <c r="G431" s="103"/>
      <c r="H431" s="103"/>
      <c r="I431" s="103">
        <f t="shared" si="126"/>
        <v>0</v>
      </c>
      <c r="J431" s="103"/>
      <c r="K431" s="103"/>
      <c r="L431" s="103">
        <f t="shared" si="127"/>
        <v>0</v>
      </c>
      <c r="M431" s="103"/>
      <c r="N431" s="103"/>
      <c r="O431" s="103">
        <f t="shared" si="128"/>
        <v>0</v>
      </c>
      <c r="P431" s="103"/>
      <c r="Q431" s="103"/>
      <c r="R431" s="103">
        <f t="shared" si="129"/>
        <v>0</v>
      </c>
      <c r="S431" s="103"/>
      <c r="T431" s="103"/>
      <c r="U431" s="103">
        <f t="shared" si="130"/>
        <v>0</v>
      </c>
      <c r="V431" s="103"/>
      <c r="W431" s="103"/>
      <c r="X431" s="103">
        <f t="shared" si="131"/>
        <v>0</v>
      </c>
      <c r="Y431" s="103">
        <v>27273250.789999999</v>
      </c>
      <c r="Z431" s="103"/>
      <c r="AA431" s="103">
        <f t="shared" si="132"/>
        <v>27273250.789999999</v>
      </c>
      <c r="AB431" s="103"/>
      <c r="AC431" s="103"/>
      <c r="AD431" s="103">
        <f t="shared" si="133"/>
        <v>0</v>
      </c>
      <c r="AE431" s="103">
        <v>3793.1</v>
      </c>
      <c r="AF431" s="103"/>
      <c r="AG431" s="103">
        <f t="shared" si="134"/>
        <v>3793.1</v>
      </c>
      <c r="AH431" s="103"/>
      <c r="AI431" s="103"/>
      <c r="AJ431" s="109">
        <f t="shared" si="124"/>
        <v>0</v>
      </c>
    </row>
    <row r="432" spans="1:36" ht="15.95" customHeight="1" thickTop="1" thickBot="1" x14ac:dyDescent="0.25">
      <c r="A432" s="52" t="s">
        <v>85</v>
      </c>
      <c r="B432" s="104">
        <f t="shared" si="122"/>
        <v>0</v>
      </c>
      <c r="C432" s="104">
        <f t="shared" si="123"/>
        <v>0</v>
      </c>
      <c r="D432" s="103"/>
      <c r="E432" s="103"/>
      <c r="F432" s="103">
        <f t="shared" si="125"/>
        <v>0</v>
      </c>
      <c r="G432" s="103"/>
      <c r="H432" s="103"/>
      <c r="I432" s="103">
        <f t="shared" si="126"/>
        <v>0</v>
      </c>
      <c r="J432" s="103"/>
      <c r="K432" s="103"/>
      <c r="L432" s="103">
        <f t="shared" si="127"/>
        <v>0</v>
      </c>
      <c r="M432" s="103"/>
      <c r="N432" s="103"/>
      <c r="O432" s="103">
        <f t="shared" si="128"/>
        <v>0</v>
      </c>
      <c r="P432" s="103"/>
      <c r="Q432" s="103"/>
      <c r="R432" s="103">
        <f t="shared" si="129"/>
        <v>0</v>
      </c>
      <c r="S432" s="103"/>
      <c r="T432" s="103"/>
      <c r="U432" s="103">
        <f t="shared" si="130"/>
        <v>0</v>
      </c>
      <c r="V432" s="103"/>
      <c r="W432" s="103"/>
      <c r="X432" s="103">
        <f t="shared" si="131"/>
        <v>0</v>
      </c>
      <c r="Y432" s="103"/>
      <c r="Z432" s="103"/>
      <c r="AA432" s="103">
        <f t="shared" si="132"/>
        <v>0</v>
      </c>
      <c r="AB432" s="103"/>
      <c r="AC432" s="103"/>
      <c r="AD432" s="103">
        <f t="shared" si="133"/>
        <v>0</v>
      </c>
      <c r="AE432" s="103"/>
      <c r="AF432" s="103"/>
      <c r="AG432" s="103">
        <f t="shared" si="134"/>
        <v>0</v>
      </c>
      <c r="AH432" s="103"/>
      <c r="AI432" s="103"/>
      <c r="AJ432" s="109">
        <f t="shared" si="124"/>
        <v>0</v>
      </c>
    </row>
    <row r="433" spans="1:36" ht="15.95" customHeight="1" thickTop="1" thickBot="1" x14ac:dyDescent="0.25">
      <c r="A433" s="52" t="s">
        <v>81</v>
      </c>
      <c r="B433" s="104">
        <f t="shared" si="122"/>
        <v>27706839.650000006</v>
      </c>
      <c r="C433" s="104">
        <f t="shared" si="123"/>
        <v>5130596.6500000004</v>
      </c>
      <c r="D433" s="103"/>
      <c r="E433" s="103"/>
      <c r="F433" s="103">
        <f t="shared" si="125"/>
        <v>0</v>
      </c>
      <c r="G433" s="103">
        <v>8937022.6500000004</v>
      </c>
      <c r="H433" s="103">
        <v>143620.25</v>
      </c>
      <c r="I433" s="103">
        <f t="shared" si="126"/>
        <v>9080642.9000000004</v>
      </c>
      <c r="J433" s="103"/>
      <c r="K433" s="103"/>
      <c r="L433" s="103">
        <f t="shared" si="127"/>
        <v>0</v>
      </c>
      <c r="M433" s="103"/>
      <c r="N433" s="103"/>
      <c r="O433" s="103">
        <f t="shared" si="128"/>
        <v>0</v>
      </c>
      <c r="P433" s="103">
        <v>3278652.18</v>
      </c>
      <c r="Q433" s="103">
        <v>3865155.83</v>
      </c>
      <c r="R433" s="103">
        <f t="shared" si="129"/>
        <v>7143808.0099999998</v>
      </c>
      <c r="S433" s="103"/>
      <c r="T433" s="103"/>
      <c r="U433" s="103">
        <f t="shared" si="130"/>
        <v>0</v>
      </c>
      <c r="V433" s="103">
        <v>14337.32</v>
      </c>
      <c r="W433" s="103">
        <v>145500.01999999999</v>
      </c>
      <c r="X433" s="103">
        <f t="shared" si="131"/>
        <v>159837.34</v>
      </c>
      <c r="Y433" s="103">
        <v>14091611.73</v>
      </c>
      <c r="Z433" s="103">
        <v>493451.85</v>
      </c>
      <c r="AA433" s="103">
        <f t="shared" si="132"/>
        <v>14585063.58</v>
      </c>
      <c r="AB433" s="103"/>
      <c r="AC433" s="103"/>
      <c r="AD433" s="103">
        <f t="shared" si="133"/>
        <v>0</v>
      </c>
      <c r="AE433" s="103">
        <v>654909.26</v>
      </c>
      <c r="AF433" s="103">
        <v>383635</v>
      </c>
      <c r="AG433" s="103">
        <f t="shared" si="134"/>
        <v>1038544.26</v>
      </c>
      <c r="AH433" s="103">
        <v>730306.51</v>
      </c>
      <c r="AI433" s="103">
        <v>99233.7</v>
      </c>
      <c r="AJ433" s="109">
        <f t="shared" si="124"/>
        <v>829540.21</v>
      </c>
    </row>
    <row r="434" spans="1:36" ht="15.95" customHeight="1" thickTop="1" thickBot="1" x14ac:dyDescent="0.25">
      <c r="A434" s="52" t="s">
        <v>80</v>
      </c>
      <c r="B434" s="104">
        <f t="shared" si="122"/>
        <v>27017044.830000002</v>
      </c>
      <c r="C434" s="104">
        <f t="shared" si="123"/>
        <v>1356231.64</v>
      </c>
      <c r="D434" s="103"/>
      <c r="E434" s="103"/>
      <c r="F434" s="103">
        <f t="shared" si="125"/>
        <v>0</v>
      </c>
      <c r="G434" s="103">
        <v>3358887.71</v>
      </c>
      <c r="H434" s="103">
        <v>1356231.64</v>
      </c>
      <c r="I434" s="103">
        <f t="shared" si="126"/>
        <v>4715119.3499999996</v>
      </c>
      <c r="J434" s="103"/>
      <c r="K434" s="103"/>
      <c r="L434" s="103">
        <f t="shared" si="127"/>
        <v>0</v>
      </c>
      <c r="M434" s="103"/>
      <c r="N434" s="103"/>
      <c r="O434" s="103">
        <f t="shared" si="128"/>
        <v>0</v>
      </c>
      <c r="P434" s="103">
        <v>1266408.04</v>
      </c>
      <c r="Q434" s="103"/>
      <c r="R434" s="103">
        <f t="shared" si="129"/>
        <v>1266408.04</v>
      </c>
      <c r="S434" s="103">
        <v>415003.94</v>
      </c>
      <c r="T434" s="103"/>
      <c r="U434" s="103">
        <f t="shared" si="130"/>
        <v>415003.94</v>
      </c>
      <c r="V434" s="103"/>
      <c r="W434" s="103"/>
      <c r="X434" s="103">
        <f t="shared" si="131"/>
        <v>0</v>
      </c>
      <c r="Y434" s="103">
        <v>18121298.960000001</v>
      </c>
      <c r="Z434" s="103"/>
      <c r="AA434" s="103">
        <f t="shared" si="132"/>
        <v>18121298.960000001</v>
      </c>
      <c r="AB434" s="103"/>
      <c r="AC434" s="103"/>
      <c r="AD434" s="103">
        <f t="shared" si="133"/>
        <v>0</v>
      </c>
      <c r="AE434" s="103">
        <v>1703583.72</v>
      </c>
      <c r="AF434" s="103"/>
      <c r="AG434" s="103">
        <f t="shared" si="134"/>
        <v>1703583.72</v>
      </c>
      <c r="AH434" s="103">
        <v>2151862.46</v>
      </c>
      <c r="AI434" s="103"/>
      <c r="AJ434" s="109">
        <f t="shared" si="124"/>
        <v>2151862.46</v>
      </c>
    </row>
    <row r="435" spans="1:36" ht="15.95" customHeight="1" thickTop="1" thickBot="1" x14ac:dyDescent="0.25">
      <c r="A435" s="52" t="s">
        <v>108</v>
      </c>
      <c r="B435" s="104">
        <f t="shared" si="122"/>
        <v>49688771.960000008</v>
      </c>
      <c r="C435" s="104">
        <f t="shared" si="123"/>
        <v>0</v>
      </c>
      <c r="D435" s="103"/>
      <c r="E435" s="103"/>
      <c r="F435" s="103">
        <f t="shared" si="125"/>
        <v>0</v>
      </c>
      <c r="G435" s="103">
        <v>17598.93</v>
      </c>
      <c r="H435" s="103"/>
      <c r="I435" s="103">
        <f t="shared" si="126"/>
        <v>17598.93</v>
      </c>
      <c r="J435" s="103"/>
      <c r="K435" s="103"/>
      <c r="L435" s="103">
        <f t="shared" si="127"/>
        <v>0</v>
      </c>
      <c r="M435" s="103"/>
      <c r="N435" s="103"/>
      <c r="O435" s="103">
        <f t="shared" si="128"/>
        <v>0</v>
      </c>
      <c r="P435" s="103">
        <v>174226.6</v>
      </c>
      <c r="Q435" s="103"/>
      <c r="R435" s="103">
        <f t="shared" si="129"/>
        <v>174226.6</v>
      </c>
      <c r="S435" s="103">
        <v>20258.62</v>
      </c>
      <c r="T435" s="103"/>
      <c r="U435" s="103">
        <f t="shared" si="130"/>
        <v>20258.62</v>
      </c>
      <c r="V435" s="103">
        <v>214254.84</v>
      </c>
      <c r="W435" s="103"/>
      <c r="X435" s="103">
        <f t="shared" si="131"/>
        <v>214254.84</v>
      </c>
      <c r="Y435" s="103">
        <v>42047316.469999999</v>
      </c>
      <c r="Z435" s="103"/>
      <c r="AA435" s="103">
        <f t="shared" si="132"/>
        <v>42047316.469999999</v>
      </c>
      <c r="AB435" s="103"/>
      <c r="AC435" s="103"/>
      <c r="AD435" s="103">
        <f t="shared" si="133"/>
        <v>0</v>
      </c>
      <c r="AE435" s="103">
        <v>7003400.4100000001</v>
      </c>
      <c r="AF435" s="103"/>
      <c r="AG435" s="103">
        <f t="shared" si="134"/>
        <v>7003400.4100000001</v>
      </c>
      <c r="AH435" s="103">
        <v>211716.09</v>
      </c>
      <c r="AI435" s="103"/>
      <c r="AJ435" s="109">
        <f t="shared" si="124"/>
        <v>211716.09</v>
      </c>
    </row>
    <row r="436" spans="1:36" ht="15.95" customHeight="1" thickTop="1" thickBot="1" x14ac:dyDescent="0.25">
      <c r="A436" s="52" t="s">
        <v>79</v>
      </c>
      <c r="B436" s="104">
        <f t="shared" si="122"/>
        <v>48133922.289999999</v>
      </c>
      <c r="C436" s="104">
        <f t="shared" si="123"/>
        <v>77232224.799999982</v>
      </c>
      <c r="D436" s="103">
        <v>732.76</v>
      </c>
      <c r="E436" s="103"/>
      <c r="F436" s="103">
        <f t="shared" si="125"/>
        <v>732.76</v>
      </c>
      <c r="G436" s="103">
        <v>2702714.38</v>
      </c>
      <c r="H436" s="103">
        <v>76745072.219999999</v>
      </c>
      <c r="I436" s="103">
        <f t="shared" si="126"/>
        <v>79447786.599999994</v>
      </c>
      <c r="J436" s="103"/>
      <c r="K436" s="103">
        <v>314245.44</v>
      </c>
      <c r="L436" s="103">
        <f t="shared" si="127"/>
        <v>314245.44</v>
      </c>
      <c r="M436" s="103">
        <v>157259.34</v>
      </c>
      <c r="N436" s="103"/>
      <c r="O436" s="103">
        <f t="shared" si="128"/>
        <v>157259.34</v>
      </c>
      <c r="P436" s="103">
        <v>8737254.8499999996</v>
      </c>
      <c r="Q436" s="103">
        <v>69175.520000000004</v>
      </c>
      <c r="R436" s="103">
        <f t="shared" si="129"/>
        <v>8806430.3699999992</v>
      </c>
      <c r="S436" s="103">
        <v>2795548.16</v>
      </c>
      <c r="T436" s="103"/>
      <c r="U436" s="103">
        <f t="shared" si="130"/>
        <v>2795548.16</v>
      </c>
      <c r="V436" s="103">
        <v>456175.24</v>
      </c>
      <c r="W436" s="103"/>
      <c r="X436" s="103">
        <f t="shared" si="131"/>
        <v>456175.24</v>
      </c>
      <c r="Y436" s="103">
        <v>23091542.609999999</v>
      </c>
      <c r="Z436" s="103">
        <v>31653.82</v>
      </c>
      <c r="AA436" s="103">
        <f t="shared" si="132"/>
        <v>23123196.43</v>
      </c>
      <c r="AB436" s="103"/>
      <c r="AC436" s="103"/>
      <c r="AD436" s="103">
        <f t="shared" si="133"/>
        <v>0</v>
      </c>
      <c r="AE436" s="103">
        <v>4804635.2</v>
      </c>
      <c r="AF436" s="103">
        <v>72077.8</v>
      </c>
      <c r="AG436" s="103">
        <f t="shared" si="134"/>
        <v>4876713</v>
      </c>
      <c r="AH436" s="103">
        <v>5388059.75</v>
      </c>
      <c r="AI436" s="103"/>
      <c r="AJ436" s="109">
        <f t="shared" si="124"/>
        <v>5388059.75</v>
      </c>
    </row>
    <row r="437" spans="1:36" ht="15.95" customHeight="1" thickTop="1" thickBot="1" x14ac:dyDescent="0.25">
      <c r="A437" s="52" t="s">
        <v>84</v>
      </c>
      <c r="B437" s="104">
        <f t="shared" si="122"/>
        <v>0</v>
      </c>
      <c r="C437" s="104">
        <f t="shared" si="123"/>
        <v>0</v>
      </c>
      <c r="D437" s="103"/>
      <c r="E437" s="103"/>
      <c r="F437" s="103">
        <f t="shared" si="125"/>
        <v>0</v>
      </c>
      <c r="G437" s="103"/>
      <c r="H437" s="103"/>
      <c r="I437" s="103">
        <f t="shared" si="126"/>
        <v>0</v>
      </c>
      <c r="J437" s="103"/>
      <c r="K437" s="103"/>
      <c r="L437" s="103">
        <f t="shared" si="127"/>
        <v>0</v>
      </c>
      <c r="M437" s="103"/>
      <c r="N437" s="103"/>
      <c r="O437" s="103">
        <f t="shared" si="128"/>
        <v>0</v>
      </c>
      <c r="P437" s="103"/>
      <c r="Q437" s="103"/>
      <c r="R437" s="103">
        <f t="shared" si="129"/>
        <v>0</v>
      </c>
      <c r="S437" s="103"/>
      <c r="T437" s="103"/>
      <c r="U437" s="103">
        <f t="shared" si="130"/>
        <v>0</v>
      </c>
      <c r="V437" s="103"/>
      <c r="W437" s="103"/>
      <c r="X437" s="103">
        <f t="shared" si="131"/>
        <v>0</v>
      </c>
      <c r="Y437" s="103"/>
      <c r="Z437" s="103"/>
      <c r="AA437" s="103">
        <f t="shared" si="132"/>
        <v>0</v>
      </c>
      <c r="AB437" s="103"/>
      <c r="AC437" s="103"/>
      <c r="AD437" s="103">
        <f t="shared" si="133"/>
        <v>0</v>
      </c>
      <c r="AE437" s="103"/>
      <c r="AF437" s="103"/>
      <c r="AG437" s="103">
        <f t="shared" si="134"/>
        <v>0</v>
      </c>
      <c r="AH437" s="103"/>
      <c r="AI437" s="103"/>
      <c r="AJ437" s="109">
        <f t="shared" si="124"/>
        <v>0</v>
      </c>
    </row>
    <row r="438" spans="1:36" ht="15.95" customHeight="1" thickTop="1" thickBot="1" x14ac:dyDescent="0.25">
      <c r="A438" s="52" t="s">
        <v>101</v>
      </c>
      <c r="B438" s="104">
        <f t="shared" si="122"/>
        <v>418567.31</v>
      </c>
      <c r="C438" s="104">
        <f t="shared" si="123"/>
        <v>18594057.719999999</v>
      </c>
      <c r="D438" s="103"/>
      <c r="E438" s="103"/>
      <c r="F438" s="103">
        <f t="shared" si="125"/>
        <v>0</v>
      </c>
      <c r="G438" s="103">
        <v>418567.31</v>
      </c>
      <c r="H438" s="103"/>
      <c r="I438" s="103">
        <f t="shared" si="126"/>
        <v>418567.31</v>
      </c>
      <c r="J438" s="103"/>
      <c r="K438" s="103">
        <v>18594057.719999999</v>
      </c>
      <c r="L438" s="103">
        <f t="shared" si="127"/>
        <v>18594057.719999999</v>
      </c>
      <c r="M438" s="103"/>
      <c r="N438" s="103"/>
      <c r="O438" s="103">
        <f t="shared" si="128"/>
        <v>0</v>
      </c>
      <c r="P438" s="103"/>
      <c r="Q438" s="103"/>
      <c r="R438" s="103">
        <f t="shared" si="129"/>
        <v>0</v>
      </c>
      <c r="S438" s="103"/>
      <c r="T438" s="103"/>
      <c r="U438" s="103">
        <f t="shared" si="130"/>
        <v>0</v>
      </c>
      <c r="V438" s="103"/>
      <c r="W438" s="103"/>
      <c r="X438" s="103">
        <f t="shared" si="131"/>
        <v>0</v>
      </c>
      <c r="Y438" s="103"/>
      <c r="Z438" s="103"/>
      <c r="AA438" s="103">
        <f t="shared" si="132"/>
        <v>0</v>
      </c>
      <c r="AB438" s="103"/>
      <c r="AC438" s="103"/>
      <c r="AD438" s="103">
        <f t="shared" si="133"/>
        <v>0</v>
      </c>
      <c r="AE438" s="103"/>
      <c r="AF438" s="103"/>
      <c r="AG438" s="103">
        <f t="shared" si="134"/>
        <v>0</v>
      </c>
      <c r="AH438" s="103"/>
      <c r="AI438" s="103"/>
      <c r="AJ438" s="109">
        <f t="shared" si="124"/>
        <v>0</v>
      </c>
    </row>
    <row r="439" spans="1:36" ht="15.95" customHeight="1" thickTop="1" thickBot="1" x14ac:dyDescent="0.25">
      <c r="A439" s="52" t="s">
        <v>93</v>
      </c>
      <c r="B439" s="104">
        <f t="shared" si="122"/>
        <v>5085604.5600000005</v>
      </c>
      <c r="C439" s="104">
        <f t="shared" si="123"/>
        <v>22968425.280000001</v>
      </c>
      <c r="D439" s="103">
        <v>238663.78</v>
      </c>
      <c r="E439" s="103"/>
      <c r="F439" s="103">
        <f t="shared" si="125"/>
        <v>238663.78</v>
      </c>
      <c r="G439" s="103">
        <v>324022.46000000002</v>
      </c>
      <c r="H439" s="103"/>
      <c r="I439" s="103">
        <f t="shared" si="126"/>
        <v>324022.46000000002</v>
      </c>
      <c r="J439" s="103"/>
      <c r="K439" s="103">
        <v>22968425.280000001</v>
      </c>
      <c r="L439" s="103">
        <f t="shared" si="127"/>
        <v>22968425.280000001</v>
      </c>
      <c r="M439" s="103"/>
      <c r="N439" s="103"/>
      <c r="O439" s="103">
        <f t="shared" si="128"/>
        <v>0</v>
      </c>
      <c r="P439" s="103"/>
      <c r="Q439" s="103"/>
      <c r="R439" s="103">
        <f t="shared" si="129"/>
        <v>0</v>
      </c>
      <c r="S439" s="103"/>
      <c r="T439" s="103"/>
      <c r="U439" s="103">
        <f t="shared" si="130"/>
        <v>0</v>
      </c>
      <c r="V439" s="103"/>
      <c r="W439" s="103"/>
      <c r="X439" s="103">
        <f t="shared" si="131"/>
        <v>0</v>
      </c>
      <c r="Y439" s="103">
        <v>4196195.03</v>
      </c>
      <c r="Z439" s="103"/>
      <c r="AA439" s="103">
        <f t="shared" si="132"/>
        <v>4196195.03</v>
      </c>
      <c r="AB439" s="103"/>
      <c r="AC439" s="103"/>
      <c r="AD439" s="103">
        <f t="shared" si="133"/>
        <v>0</v>
      </c>
      <c r="AE439" s="103">
        <v>326723.28999999998</v>
      </c>
      <c r="AF439" s="103"/>
      <c r="AG439" s="103">
        <f t="shared" si="134"/>
        <v>326723.28999999998</v>
      </c>
      <c r="AH439" s="103"/>
      <c r="AI439" s="103"/>
      <c r="AJ439" s="109">
        <f t="shared" si="124"/>
        <v>0</v>
      </c>
    </row>
    <row r="440" spans="1:36" ht="15.95" customHeight="1" thickTop="1" thickBot="1" x14ac:dyDescent="0.25">
      <c r="A440" s="52" t="s">
        <v>102</v>
      </c>
      <c r="B440" s="104">
        <f t="shared" si="122"/>
        <v>46991787.169999994</v>
      </c>
      <c r="C440" s="104">
        <f t="shared" si="123"/>
        <v>0</v>
      </c>
      <c r="D440" s="103">
        <v>3349893.22</v>
      </c>
      <c r="E440" s="103"/>
      <c r="F440" s="103">
        <f t="shared" si="125"/>
        <v>3349893.22</v>
      </c>
      <c r="G440" s="103">
        <v>38340.949999999997</v>
      </c>
      <c r="H440" s="103"/>
      <c r="I440" s="103">
        <f t="shared" si="126"/>
        <v>38340.949999999997</v>
      </c>
      <c r="J440" s="103"/>
      <c r="K440" s="103"/>
      <c r="L440" s="103">
        <f t="shared" si="127"/>
        <v>0</v>
      </c>
      <c r="M440" s="103">
        <v>7518.97</v>
      </c>
      <c r="N440" s="103"/>
      <c r="O440" s="103">
        <f t="shared" si="128"/>
        <v>7518.97</v>
      </c>
      <c r="P440" s="103">
        <v>430092.22</v>
      </c>
      <c r="Q440" s="103"/>
      <c r="R440" s="103">
        <f t="shared" si="129"/>
        <v>430092.22</v>
      </c>
      <c r="S440" s="103">
        <v>10000</v>
      </c>
      <c r="T440" s="103"/>
      <c r="U440" s="103">
        <f t="shared" si="130"/>
        <v>10000</v>
      </c>
      <c r="V440" s="103">
        <v>12784.98</v>
      </c>
      <c r="W440" s="103"/>
      <c r="X440" s="103">
        <f t="shared" si="131"/>
        <v>12784.98</v>
      </c>
      <c r="Y440" s="103">
        <v>26982726.739999998</v>
      </c>
      <c r="Z440" s="103"/>
      <c r="AA440" s="103">
        <f t="shared" si="132"/>
        <v>26982726.739999998</v>
      </c>
      <c r="AB440" s="103"/>
      <c r="AC440" s="103"/>
      <c r="AD440" s="103">
        <f t="shared" si="133"/>
        <v>0</v>
      </c>
      <c r="AE440" s="103">
        <v>14144202.9</v>
      </c>
      <c r="AF440" s="103"/>
      <c r="AG440" s="103">
        <f t="shared" si="134"/>
        <v>14144202.9</v>
      </c>
      <c r="AH440" s="103">
        <v>2016227.19</v>
      </c>
      <c r="AI440" s="103"/>
      <c r="AJ440" s="109">
        <f t="shared" si="124"/>
        <v>2016227.19</v>
      </c>
    </row>
    <row r="441" spans="1:36" ht="15.95" customHeight="1" thickTop="1" thickBot="1" x14ac:dyDescent="0.25">
      <c r="A441" s="51" t="s">
        <v>116</v>
      </c>
      <c r="B441" s="104">
        <f t="shared" si="122"/>
        <v>56563763.730000004</v>
      </c>
      <c r="C441" s="104">
        <f t="shared" si="123"/>
        <v>502041.11</v>
      </c>
      <c r="D441" s="103">
        <v>7376.72</v>
      </c>
      <c r="E441" s="103"/>
      <c r="F441" s="103">
        <f t="shared" si="125"/>
        <v>7376.72</v>
      </c>
      <c r="G441" s="103">
        <v>240287.45</v>
      </c>
      <c r="H441" s="103"/>
      <c r="I441" s="103">
        <f t="shared" si="126"/>
        <v>240287.45</v>
      </c>
      <c r="J441" s="103"/>
      <c r="K441" s="103">
        <v>502041.11</v>
      </c>
      <c r="L441" s="103">
        <f t="shared" si="127"/>
        <v>502041.11</v>
      </c>
      <c r="M441" s="103">
        <v>101791.63</v>
      </c>
      <c r="N441" s="103"/>
      <c r="O441" s="103">
        <f t="shared" si="128"/>
        <v>101791.63</v>
      </c>
      <c r="P441" s="103">
        <v>520152.47</v>
      </c>
      <c r="Q441" s="103"/>
      <c r="R441" s="103">
        <f t="shared" si="129"/>
        <v>520152.47</v>
      </c>
      <c r="S441" s="103">
        <v>223782.12</v>
      </c>
      <c r="T441" s="103"/>
      <c r="U441" s="103">
        <f t="shared" si="130"/>
        <v>223782.12</v>
      </c>
      <c r="V441" s="103">
        <v>10956.82</v>
      </c>
      <c r="W441" s="103"/>
      <c r="X441" s="103">
        <f t="shared" si="131"/>
        <v>10956.82</v>
      </c>
      <c r="Y441" s="103">
        <v>54919758.890000001</v>
      </c>
      <c r="Z441" s="103"/>
      <c r="AA441" s="103">
        <f t="shared" si="132"/>
        <v>54919758.890000001</v>
      </c>
      <c r="AB441" s="103"/>
      <c r="AC441" s="103"/>
      <c r="AD441" s="103">
        <f t="shared" si="133"/>
        <v>0</v>
      </c>
      <c r="AE441" s="103"/>
      <c r="AF441" s="103"/>
      <c r="AG441" s="103">
        <f t="shared" si="134"/>
        <v>0</v>
      </c>
      <c r="AH441" s="103">
        <v>539657.63</v>
      </c>
      <c r="AI441" s="103"/>
      <c r="AJ441" s="109">
        <f t="shared" si="124"/>
        <v>539657.63</v>
      </c>
    </row>
    <row r="442" spans="1:36" ht="15.95" customHeight="1" thickTop="1" thickBot="1" x14ac:dyDescent="0.25">
      <c r="A442" s="52" t="s">
        <v>107</v>
      </c>
      <c r="B442" s="104">
        <f t="shared" si="122"/>
        <v>0</v>
      </c>
      <c r="C442" s="104">
        <f t="shared" si="123"/>
        <v>0</v>
      </c>
      <c r="D442" s="103"/>
      <c r="E442" s="103"/>
      <c r="F442" s="103">
        <f t="shared" si="125"/>
        <v>0</v>
      </c>
      <c r="G442" s="103"/>
      <c r="H442" s="103"/>
      <c r="I442" s="103">
        <f t="shared" si="126"/>
        <v>0</v>
      </c>
      <c r="J442" s="103"/>
      <c r="K442" s="103"/>
      <c r="L442" s="103">
        <f t="shared" si="127"/>
        <v>0</v>
      </c>
      <c r="M442" s="103"/>
      <c r="N442" s="103"/>
      <c r="O442" s="103">
        <f t="shared" si="128"/>
        <v>0</v>
      </c>
      <c r="P442" s="103"/>
      <c r="Q442" s="103"/>
      <c r="R442" s="103">
        <f t="shared" si="129"/>
        <v>0</v>
      </c>
      <c r="S442" s="103"/>
      <c r="T442" s="103"/>
      <c r="U442" s="103">
        <f t="shared" si="130"/>
        <v>0</v>
      </c>
      <c r="V442" s="103"/>
      <c r="W442" s="103"/>
      <c r="X442" s="103">
        <f t="shared" si="131"/>
        <v>0</v>
      </c>
      <c r="Y442" s="103"/>
      <c r="Z442" s="103"/>
      <c r="AA442" s="103">
        <f t="shared" si="132"/>
        <v>0</v>
      </c>
      <c r="AB442" s="103"/>
      <c r="AC442" s="103"/>
      <c r="AD442" s="103">
        <f t="shared" si="133"/>
        <v>0</v>
      </c>
      <c r="AE442" s="103"/>
      <c r="AF442" s="103"/>
      <c r="AG442" s="103">
        <f t="shared" si="134"/>
        <v>0</v>
      </c>
      <c r="AH442" s="103"/>
      <c r="AI442" s="103"/>
      <c r="AJ442" s="109">
        <f t="shared" si="124"/>
        <v>0</v>
      </c>
    </row>
    <row r="443" spans="1:36" ht="15.95" customHeight="1" thickTop="1" thickBot="1" x14ac:dyDescent="0.25">
      <c r="A443" s="52" t="s">
        <v>82</v>
      </c>
      <c r="B443" s="104">
        <f t="shared" si="122"/>
        <v>5174663.4800000004</v>
      </c>
      <c r="C443" s="104">
        <f t="shared" si="123"/>
        <v>0</v>
      </c>
      <c r="D443" s="103"/>
      <c r="E443" s="103"/>
      <c r="F443" s="103">
        <f t="shared" si="125"/>
        <v>0</v>
      </c>
      <c r="G443" s="103"/>
      <c r="H443" s="103"/>
      <c r="I443" s="103">
        <f t="shared" si="126"/>
        <v>0</v>
      </c>
      <c r="J443" s="103"/>
      <c r="K443" s="103"/>
      <c r="L443" s="103">
        <f t="shared" si="127"/>
        <v>0</v>
      </c>
      <c r="M443" s="103"/>
      <c r="N443" s="103"/>
      <c r="O443" s="103">
        <f t="shared" si="128"/>
        <v>0</v>
      </c>
      <c r="P443" s="103"/>
      <c r="Q443" s="103"/>
      <c r="R443" s="103">
        <f t="shared" si="129"/>
        <v>0</v>
      </c>
      <c r="S443" s="103"/>
      <c r="T443" s="103"/>
      <c r="U443" s="103">
        <f t="shared" si="130"/>
        <v>0</v>
      </c>
      <c r="V443" s="103"/>
      <c r="W443" s="103"/>
      <c r="X443" s="103">
        <f t="shared" si="131"/>
        <v>0</v>
      </c>
      <c r="Y443" s="103">
        <v>5174663.4800000004</v>
      </c>
      <c r="Z443" s="103"/>
      <c r="AA443" s="103">
        <f t="shared" si="132"/>
        <v>5174663.4800000004</v>
      </c>
      <c r="AB443" s="103"/>
      <c r="AC443" s="103"/>
      <c r="AD443" s="103">
        <f t="shared" si="133"/>
        <v>0</v>
      </c>
      <c r="AE443" s="103"/>
      <c r="AF443" s="103"/>
      <c r="AG443" s="103">
        <f t="shared" si="134"/>
        <v>0</v>
      </c>
      <c r="AH443" s="103"/>
      <c r="AI443" s="103"/>
      <c r="AJ443" s="109">
        <f t="shared" si="124"/>
        <v>0</v>
      </c>
    </row>
    <row r="444" spans="1:36" ht="15.95" customHeight="1" thickTop="1" thickBot="1" x14ac:dyDescent="0.25">
      <c r="A444" s="52" t="s">
        <v>105</v>
      </c>
      <c r="B444" s="104">
        <f t="shared" si="122"/>
        <v>0</v>
      </c>
      <c r="C444" s="104">
        <f t="shared" si="123"/>
        <v>0</v>
      </c>
      <c r="D444" s="103"/>
      <c r="E444" s="103"/>
      <c r="F444" s="103">
        <f t="shared" si="125"/>
        <v>0</v>
      </c>
      <c r="G444" s="103"/>
      <c r="H444" s="103"/>
      <c r="I444" s="103">
        <f t="shared" si="126"/>
        <v>0</v>
      </c>
      <c r="J444" s="103"/>
      <c r="K444" s="103"/>
      <c r="L444" s="103">
        <f t="shared" si="127"/>
        <v>0</v>
      </c>
      <c r="M444" s="103"/>
      <c r="N444" s="103"/>
      <c r="O444" s="103">
        <f t="shared" si="128"/>
        <v>0</v>
      </c>
      <c r="P444" s="103"/>
      <c r="Q444" s="103"/>
      <c r="R444" s="103">
        <f t="shared" si="129"/>
        <v>0</v>
      </c>
      <c r="S444" s="103"/>
      <c r="T444" s="103"/>
      <c r="U444" s="103">
        <f t="shared" si="130"/>
        <v>0</v>
      </c>
      <c r="V444" s="103"/>
      <c r="W444" s="103"/>
      <c r="X444" s="103">
        <f t="shared" si="131"/>
        <v>0</v>
      </c>
      <c r="Y444" s="103"/>
      <c r="Z444" s="103"/>
      <c r="AA444" s="103">
        <f t="shared" si="132"/>
        <v>0</v>
      </c>
      <c r="AB444" s="103"/>
      <c r="AC444" s="103"/>
      <c r="AD444" s="103">
        <f t="shared" si="133"/>
        <v>0</v>
      </c>
      <c r="AE444" s="103"/>
      <c r="AF444" s="103"/>
      <c r="AG444" s="103">
        <f t="shared" si="134"/>
        <v>0</v>
      </c>
      <c r="AH444" s="103"/>
      <c r="AI444" s="103"/>
      <c r="AJ444" s="109">
        <f t="shared" si="124"/>
        <v>0</v>
      </c>
    </row>
    <row r="445" spans="1:36" ht="15.95" customHeight="1" thickTop="1" thickBot="1" x14ac:dyDescent="0.25">
      <c r="A445" s="52" t="s">
        <v>115</v>
      </c>
      <c r="B445" s="104">
        <f t="shared" si="122"/>
        <v>31037248.41</v>
      </c>
      <c r="C445" s="104">
        <f t="shared" si="123"/>
        <v>337924.73</v>
      </c>
      <c r="D445" s="103">
        <v>91977.09</v>
      </c>
      <c r="E445" s="103"/>
      <c r="F445" s="103">
        <f t="shared" si="125"/>
        <v>91977.09</v>
      </c>
      <c r="G445" s="103">
        <v>271997.2</v>
      </c>
      <c r="H445" s="103"/>
      <c r="I445" s="103">
        <f t="shared" si="126"/>
        <v>271997.2</v>
      </c>
      <c r="J445" s="103"/>
      <c r="K445" s="103"/>
      <c r="L445" s="103">
        <f t="shared" si="127"/>
        <v>0</v>
      </c>
      <c r="M445" s="103">
        <v>277920.95</v>
      </c>
      <c r="N445" s="103"/>
      <c r="O445" s="103">
        <f t="shared" si="128"/>
        <v>277920.95</v>
      </c>
      <c r="P445" s="103">
        <v>9048696.9700000007</v>
      </c>
      <c r="Q445" s="103">
        <v>330224.71999999997</v>
      </c>
      <c r="R445" s="103">
        <f t="shared" si="129"/>
        <v>9378921.6900000013</v>
      </c>
      <c r="S445" s="103">
        <v>166968.94</v>
      </c>
      <c r="T445" s="103"/>
      <c r="U445" s="103">
        <f t="shared" si="130"/>
        <v>166968.94</v>
      </c>
      <c r="V445" s="103">
        <v>297518.38</v>
      </c>
      <c r="W445" s="103"/>
      <c r="X445" s="103">
        <f t="shared" si="131"/>
        <v>297518.38</v>
      </c>
      <c r="Y445" s="103">
        <v>19259696.059999999</v>
      </c>
      <c r="Z445" s="103"/>
      <c r="AA445" s="103">
        <f t="shared" si="132"/>
        <v>19259696.059999999</v>
      </c>
      <c r="AB445" s="103"/>
      <c r="AC445" s="103"/>
      <c r="AD445" s="103">
        <f t="shared" si="133"/>
        <v>0</v>
      </c>
      <c r="AE445" s="103">
        <v>90403.03</v>
      </c>
      <c r="AF445" s="103">
        <v>4450</v>
      </c>
      <c r="AG445" s="103">
        <f t="shared" si="134"/>
        <v>94853.03</v>
      </c>
      <c r="AH445" s="103">
        <v>1532069.79</v>
      </c>
      <c r="AI445" s="103">
        <v>3250.01</v>
      </c>
      <c r="AJ445" s="109">
        <f t="shared" si="124"/>
        <v>1535319.8</v>
      </c>
    </row>
    <row r="446" spans="1:36" ht="15.95" customHeight="1" thickTop="1" thickBot="1" x14ac:dyDescent="0.25">
      <c r="A446" s="52" t="s">
        <v>117</v>
      </c>
      <c r="B446" s="104">
        <f t="shared" si="122"/>
        <v>23815622.559999999</v>
      </c>
      <c r="C446" s="104">
        <f t="shared" si="123"/>
        <v>763515235.97000003</v>
      </c>
      <c r="D446" s="103">
        <v>3495195.87</v>
      </c>
      <c r="E446" s="103"/>
      <c r="F446" s="103">
        <f t="shared" si="125"/>
        <v>3495195.87</v>
      </c>
      <c r="G446" s="103">
        <v>19606154.239999998</v>
      </c>
      <c r="H446" s="103">
        <v>3500213.4</v>
      </c>
      <c r="I446" s="103">
        <f t="shared" si="126"/>
        <v>23106367.639999997</v>
      </c>
      <c r="J446" s="103"/>
      <c r="K446" s="103">
        <v>760015022.57000005</v>
      </c>
      <c r="L446" s="103">
        <f t="shared" si="127"/>
        <v>760015022.57000005</v>
      </c>
      <c r="M446" s="103">
        <v>714272.45</v>
      </c>
      <c r="N446" s="103"/>
      <c r="O446" s="103">
        <f t="shared" si="128"/>
        <v>714272.45</v>
      </c>
      <c r="P446" s="103"/>
      <c r="Q446" s="103"/>
      <c r="R446" s="103">
        <f t="shared" si="129"/>
        <v>0</v>
      </c>
      <c r="S446" s="103"/>
      <c r="T446" s="103"/>
      <c r="U446" s="103">
        <f t="shared" si="130"/>
        <v>0</v>
      </c>
      <c r="V446" s="103"/>
      <c r="W446" s="103"/>
      <c r="X446" s="103">
        <f t="shared" si="131"/>
        <v>0</v>
      </c>
      <c r="Y446" s="103"/>
      <c r="Z446" s="103"/>
      <c r="AA446" s="103">
        <f t="shared" si="132"/>
        <v>0</v>
      </c>
      <c r="AB446" s="103"/>
      <c r="AC446" s="103"/>
      <c r="AD446" s="103">
        <f t="shared" si="133"/>
        <v>0</v>
      </c>
      <c r="AE446" s="103"/>
      <c r="AF446" s="103"/>
      <c r="AG446" s="103">
        <f t="shared" si="134"/>
        <v>0</v>
      </c>
      <c r="AH446" s="103"/>
      <c r="AI446" s="103"/>
      <c r="AJ446" s="109">
        <f t="shared" si="124"/>
        <v>0</v>
      </c>
    </row>
    <row r="447" spans="1:36" ht="15.95" customHeight="1" thickTop="1" thickBot="1" x14ac:dyDescent="0.25">
      <c r="A447" s="52" t="s">
        <v>120</v>
      </c>
      <c r="B447" s="104">
        <f t="shared" si="122"/>
        <v>19721117.860000003</v>
      </c>
      <c r="C447" s="104">
        <f t="shared" si="123"/>
        <v>521286.51</v>
      </c>
      <c r="D447" s="103">
        <v>3449.65</v>
      </c>
      <c r="E447" s="103"/>
      <c r="F447" s="103">
        <f t="shared" si="125"/>
        <v>3449.65</v>
      </c>
      <c r="G447" s="103">
        <v>17327.560000000001</v>
      </c>
      <c r="H447" s="103"/>
      <c r="I447" s="103">
        <f t="shared" si="126"/>
        <v>17327.560000000001</v>
      </c>
      <c r="J447" s="103"/>
      <c r="K447" s="103">
        <v>301365.62</v>
      </c>
      <c r="L447" s="103">
        <f t="shared" si="127"/>
        <v>301365.62</v>
      </c>
      <c r="M447" s="103">
        <v>58152.44</v>
      </c>
      <c r="N447" s="103"/>
      <c r="O447" s="103">
        <f t="shared" si="128"/>
        <v>58152.44</v>
      </c>
      <c r="P447" s="103">
        <v>998529.76</v>
      </c>
      <c r="Q447" s="103"/>
      <c r="R447" s="103">
        <f t="shared" si="129"/>
        <v>998529.76</v>
      </c>
      <c r="S447" s="103">
        <v>42606.720000000001</v>
      </c>
      <c r="T447" s="103"/>
      <c r="U447" s="103">
        <f t="shared" si="130"/>
        <v>42606.720000000001</v>
      </c>
      <c r="V447" s="103">
        <v>325262.40000000002</v>
      </c>
      <c r="W447" s="103"/>
      <c r="X447" s="103">
        <f t="shared" si="131"/>
        <v>325262.40000000002</v>
      </c>
      <c r="Y447" s="103">
        <v>16148291.890000001</v>
      </c>
      <c r="Z447" s="103">
        <v>20240</v>
      </c>
      <c r="AA447" s="103">
        <f t="shared" si="132"/>
        <v>16168531.890000001</v>
      </c>
      <c r="AB447" s="103"/>
      <c r="AC447" s="103"/>
      <c r="AD447" s="103">
        <f t="shared" si="133"/>
        <v>0</v>
      </c>
      <c r="AE447" s="103">
        <v>1522567.07</v>
      </c>
      <c r="AF447" s="103">
        <v>199680.89</v>
      </c>
      <c r="AG447" s="103">
        <f t="shared" si="134"/>
        <v>1722247.96</v>
      </c>
      <c r="AH447" s="103">
        <v>604930.37</v>
      </c>
      <c r="AI447" s="103"/>
      <c r="AJ447" s="109">
        <f t="shared" si="124"/>
        <v>604930.37</v>
      </c>
    </row>
    <row r="448" spans="1:36" ht="15.95" customHeight="1" thickTop="1" thickBot="1" x14ac:dyDescent="0.25">
      <c r="A448" s="52" t="s">
        <v>166</v>
      </c>
      <c r="B448" s="104">
        <f t="shared" si="122"/>
        <v>11959310.249999998</v>
      </c>
      <c r="C448" s="104">
        <f t="shared" si="123"/>
        <v>66780</v>
      </c>
      <c r="D448" s="103"/>
      <c r="E448" s="103"/>
      <c r="F448" s="103">
        <f t="shared" si="125"/>
        <v>0</v>
      </c>
      <c r="G448" s="103">
        <v>355071.94</v>
      </c>
      <c r="H448" s="103"/>
      <c r="I448" s="103">
        <f t="shared" si="126"/>
        <v>355071.94</v>
      </c>
      <c r="J448" s="103"/>
      <c r="K448" s="103">
        <v>66780</v>
      </c>
      <c r="L448" s="103">
        <f t="shared" si="127"/>
        <v>66780</v>
      </c>
      <c r="M448" s="103">
        <v>6879.31</v>
      </c>
      <c r="N448" s="103"/>
      <c r="O448" s="103">
        <f t="shared" si="128"/>
        <v>6879.31</v>
      </c>
      <c r="P448" s="103">
        <v>1029629.22</v>
      </c>
      <c r="Q448" s="103"/>
      <c r="R448" s="103">
        <f t="shared" si="129"/>
        <v>1029629.22</v>
      </c>
      <c r="S448" s="103"/>
      <c r="T448" s="103"/>
      <c r="U448" s="103">
        <f t="shared" si="130"/>
        <v>0</v>
      </c>
      <c r="V448" s="103">
        <v>218540.99</v>
      </c>
      <c r="W448" s="103"/>
      <c r="X448" s="103">
        <f t="shared" si="131"/>
        <v>218540.99</v>
      </c>
      <c r="Y448" s="103">
        <v>4947949.22</v>
      </c>
      <c r="Z448" s="103"/>
      <c r="AA448" s="103">
        <f t="shared" si="132"/>
        <v>4947949.22</v>
      </c>
      <c r="AB448" s="103"/>
      <c r="AC448" s="103"/>
      <c r="AD448" s="103">
        <f t="shared" si="133"/>
        <v>0</v>
      </c>
      <c r="AE448" s="103">
        <v>4680738.47</v>
      </c>
      <c r="AF448" s="103"/>
      <c r="AG448" s="103">
        <f t="shared" si="134"/>
        <v>4680738.47</v>
      </c>
      <c r="AH448" s="103">
        <v>720501.1</v>
      </c>
      <c r="AI448" s="103"/>
      <c r="AJ448" s="109">
        <f t="shared" si="124"/>
        <v>720501.1</v>
      </c>
    </row>
    <row r="449" spans="1:36" ht="15.95" customHeight="1" thickTop="1" thickBot="1" x14ac:dyDescent="0.25">
      <c r="A449" s="52" t="s">
        <v>103</v>
      </c>
      <c r="B449" s="104">
        <f t="shared" si="122"/>
        <v>0</v>
      </c>
      <c r="C449" s="104">
        <f t="shared" si="123"/>
        <v>0</v>
      </c>
      <c r="D449" s="103"/>
      <c r="E449" s="103"/>
      <c r="F449" s="103">
        <f t="shared" si="125"/>
        <v>0</v>
      </c>
      <c r="G449" s="103"/>
      <c r="H449" s="103"/>
      <c r="I449" s="103">
        <f t="shared" si="126"/>
        <v>0</v>
      </c>
      <c r="J449" s="103"/>
      <c r="K449" s="103"/>
      <c r="L449" s="103">
        <f t="shared" si="127"/>
        <v>0</v>
      </c>
      <c r="M449" s="103"/>
      <c r="N449" s="103"/>
      <c r="O449" s="103">
        <f t="shared" si="128"/>
        <v>0</v>
      </c>
      <c r="P449" s="103"/>
      <c r="Q449" s="103"/>
      <c r="R449" s="103">
        <f t="shared" si="129"/>
        <v>0</v>
      </c>
      <c r="S449" s="103"/>
      <c r="T449" s="103"/>
      <c r="U449" s="103">
        <f t="shared" si="130"/>
        <v>0</v>
      </c>
      <c r="V449" s="103"/>
      <c r="W449" s="103"/>
      <c r="X449" s="103">
        <f t="shared" si="131"/>
        <v>0</v>
      </c>
      <c r="Y449" s="103"/>
      <c r="Z449" s="103"/>
      <c r="AA449" s="103">
        <f t="shared" si="132"/>
        <v>0</v>
      </c>
      <c r="AB449" s="103"/>
      <c r="AC449" s="103"/>
      <c r="AD449" s="103">
        <f t="shared" si="133"/>
        <v>0</v>
      </c>
      <c r="AE449" s="103"/>
      <c r="AF449" s="103"/>
      <c r="AG449" s="103">
        <f t="shared" si="134"/>
        <v>0</v>
      </c>
      <c r="AH449" s="103"/>
      <c r="AI449" s="103"/>
      <c r="AJ449" s="109">
        <f t="shared" si="124"/>
        <v>0</v>
      </c>
    </row>
    <row r="450" spans="1:36" ht="15.95" customHeight="1" thickTop="1" thickBot="1" x14ac:dyDescent="0.25">
      <c r="A450" s="51" t="s">
        <v>110</v>
      </c>
      <c r="B450" s="104">
        <f t="shared" si="122"/>
        <v>0</v>
      </c>
      <c r="C450" s="104">
        <f t="shared" si="123"/>
        <v>23388129.350000001</v>
      </c>
      <c r="D450" s="103"/>
      <c r="E450" s="103"/>
      <c r="F450" s="103">
        <f t="shared" si="125"/>
        <v>0</v>
      </c>
      <c r="G450" s="103"/>
      <c r="H450" s="103"/>
      <c r="I450" s="103">
        <f t="shared" si="126"/>
        <v>0</v>
      </c>
      <c r="J450" s="103"/>
      <c r="K450" s="103">
        <v>23388129.350000001</v>
      </c>
      <c r="L450" s="103">
        <f t="shared" si="127"/>
        <v>23388129.350000001</v>
      </c>
      <c r="M450" s="103"/>
      <c r="N450" s="103"/>
      <c r="O450" s="103">
        <f t="shared" si="128"/>
        <v>0</v>
      </c>
      <c r="P450" s="103"/>
      <c r="Q450" s="103"/>
      <c r="R450" s="103">
        <f t="shared" si="129"/>
        <v>0</v>
      </c>
      <c r="S450" s="103"/>
      <c r="T450" s="103"/>
      <c r="U450" s="103">
        <f t="shared" si="130"/>
        <v>0</v>
      </c>
      <c r="V450" s="103"/>
      <c r="W450" s="103"/>
      <c r="X450" s="103">
        <f t="shared" si="131"/>
        <v>0</v>
      </c>
      <c r="Y450" s="103"/>
      <c r="Z450" s="103"/>
      <c r="AA450" s="103">
        <f t="shared" si="132"/>
        <v>0</v>
      </c>
      <c r="AB450" s="103"/>
      <c r="AC450" s="103"/>
      <c r="AD450" s="103">
        <f t="shared" si="133"/>
        <v>0</v>
      </c>
      <c r="AE450" s="103"/>
      <c r="AF450" s="103"/>
      <c r="AG450" s="103">
        <f t="shared" si="134"/>
        <v>0</v>
      </c>
      <c r="AH450" s="103"/>
      <c r="AI450" s="103"/>
      <c r="AJ450" s="109">
        <f t="shared" si="124"/>
        <v>0</v>
      </c>
    </row>
    <row r="451" spans="1:36" ht="15.95" customHeight="1" thickTop="1" thickBot="1" x14ac:dyDescent="0.25">
      <c r="A451" s="52" t="s">
        <v>164</v>
      </c>
      <c r="B451" s="104">
        <f t="shared" si="122"/>
        <v>1965172</v>
      </c>
      <c r="C451" s="104">
        <f t="shared" si="123"/>
        <v>0</v>
      </c>
      <c r="D451" s="103"/>
      <c r="E451" s="103"/>
      <c r="F451" s="103">
        <f t="shared" si="125"/>
        <v>0</v>
      </c>
      <c r="G451" s="103"/>
      <c r="H451" s="103"/>
      <c r="I451" s="103">
        <f t="shared" si="126"/>
        <v>0</v>
      </c>
      <c r="J451" s="103"/>
      <c r="K451" s="103"/>
      <c r="L451" s="103">
        <f t="shared" si="127"/>
        <v>0</v>
      </c>
      <c r="M451" s="103"/>
      <c r="N451" s="103"/>
      <c r="O451" s="103">
        <f t="shared" si="128"/>
        <v>0</v>
      </c>
      <c r="P451" s="103">
        <v>573627</v>
      </c>
      <c r="Q451" s="103"/>
      <c r="R451" s="103">
        <f t="shared" si="129"/>
        <v>573627</v>
      </c>
      <c r="S451" s="103"/>
      <c r="T451" s="103"/>
      <c r="U451" s="103">
        <f t="shared" si="130"/>
        <v>0</v>
      </c>
      <c r="V451" s="103"/>
      <c r="W451" s="103"/>
      <c r="X451" s="103">
        <f t="shared" si="131"/>
        <v>0</v>
      </c>
      <c r="Y451" s="103">
        <v>1159365</v>
      </c>
      <c r="Z451" s="103"/>
      <c r="AA451" s="103">
        <f t="shared" si="132"/>
        <v>1159365</v>
      </c>
      <c r="AB451" s="103"/>
      <c r="AC451" s="103"/>
      <c r="AD451" s="103">
        <f t="shared" si="133"/>
        <v>0</v>
      </c>
      <c r="AE451" s="103">
        <v>33626</v>
      </c>
      <c r="AF451" s="103"/>
      <c r="AG451" s="103">
        <f t="shared" si="134"/>
        <v>33626</v>
      </c>
      <c r="AH451" s="103">
        <v>198554</v>
      </c>
      <c r="AI451" s="103"/>
      <c r="AJ451" s="109">
        <f t="shared" si="124"/>
        <v>198554</v>
      </c>
    </row>
    <row r="452" spans="1:36" ht="15.95" customHeight="1" thickTop="1" thickBot="1" x14ac:dyDescent="0.25">
      <c r="A452" s="52" t="s">
        <v>119</v>
      </c>
      <c r="B452" s="104">
        <f t="shared" si="122"/>
        <v>10809542.139999999</v>
      </c>
      <c r="C452" s="104">
        <f t="shared" si="123"/>
        <v>0</v>
      </c>
      <c r="D452" s="103">
        <v>321.55</v>
      </c>
      <c r="E452" s="103"/>
      <c r="F452" s="103">
        <f t="shared" si="125"/>
        <v>321.55</v>
      </c>
      <c r="G452" s="103">
        <v>8114600.4400000004</v>
      </c>
      <c r="H452" s="103"/>
      <c r="I452" s="103">
        <f t="shared" si="126"/>
        <v>8114600.4400000004</v>
      </c>
      <c r="J452" s="103"/>
      <c r="K452" s="103"/>
      <c r="L452" s="103">
        <f t="shared" si="127"/>
        <v>0</v>
      </c>
      <c r="M452" s="103"/>
      <c r="N452" s="103"/>
      <c r="O452" s="103">
        <f t="shared" si="128"/>
        <v>0</v>
      </c>
      <c r="P452" s="103">
        <v>2630605.06</v>
      </c>
      <c r="Q452" s="103"/>
      <c r="R452" s="103">
        <f t="shared" si="129"/>
        <v>2630605.06</v>
      </c>
      <c r="S452" s="103">
        <v>26981.93</v>
      </c>
      <c r="T452" s="103"/>
      <c r="U452" s="103">
        <f t="shared" si="130"/>
        <v>26981.93</v>
      </c>
      <c r="V452" s="103"/>
      <c r="W452" s="103"/>
      <c r="X452" s="103">
        <f t="shared" si="131"/>
        <v>0</v>
      </c>
      <c r="Y452" s="103"/>
      <c r="Z452" s="103"/>
      <c r="AA452" s="103">
        <f t="shared" si="132"/>
        <v>0</v>
      </c>
      <c r="AB452" s="103"/>
      <c r="AC452" s="103"/>
      <c r="AD452" s="103">
        <f t="shared" si="133"/>
        <v>0</v>
      </c>
      <c r="AE452" s="103">
        <v>24346.54</v>
      </c>
      <c r="AF452" s="103"/>
      <c r="AG452" s="103">
        <f t="shared" si="134"/>
        <v>24346.54</v>
      </c>
      <c r="AH452" s="103">
        <v>12686.62</v>
      </c>
      <c r="AI452" s="103"/>
      <c r="AJ452" s="109">
        <f t="shared" si="124"/>
        <v>12686.62</v>
      </c>
    </row>
    <row r="453" spans="1:36" ht="15.95" customHeight="1" thickTop="1" thickBot="1" x14ac:dyDescent="0.25">
      <c r="A453" s="52" t="s">
        <v>121</v>
      </c>
      <c r="B453" s="104">
        <f t="shared" si="122"/>
        <v>0</v>
      </c>
      <c r="C453" s="104">
        <f t="shared" si="123"/>
        <v>0</v>
      </c>
      <c r="D453" s="103"/>
      <c r="E453" s="103"/>
      <c r="F453" s="103">
        <f t="shared" si="125"/>
        <v>0</v>
      </c>
      <c r="G453" s="103"/>
      <c r="H453" s="103"/>
      <c r="I453" s="103">
        <f t="shared" si="126"/>
        <v>0</v>
      </c>
      <c r="J453" s="103"/>
      <c r="K453" s="103"/>
      <c r="L453" s="103">
        <f t="shared" si="127"/>
        <v>0</v>
      </c>
      <c r="M453" s="103"/>
      <c r="N453" s="103"/>
      <c r="O453" s="103">
        <f t="shared" si="128"/>
        <v>0</v>
      </c>
      <c r="P453" s="103"/>
      <c r="Q453" s="103"/>
      <c r="R453" s="103">
        <f t="shared" si="129"/>
        <v>0</v>
      </c>
      <c r="S453" s="103"/>
      <c r="T453" s="103"/>
      <c r="U453" s="103">
        <f t="shared" si="130"/>
        <v>0</v>
      </c>
      <c r="V453" s="103"/>
      <c r="W453" s="103"/>
      <c r="X453" s="103">
        <f t="shared" si="131"/>
        <v>0</v>
      </c>
      <c r="Y453" s="103"/>
      <c r="Z453" s="103"/>
      <c r="AA453" s="103">
        <f t="shared" si="132"/>
        <v>0</v>
      </c>
      <c r="AB453" s="103"/>
      <c r="AC453" s="103"/>
      <c r="AD453" s="103">
        <f t="shared" si="133"/>
        <v>0</v>
      </c>
      <c r="AE453" s="103"/>
      <c r="AF453" s="103"/>
      <c r="AG453" s="103">
        <f t="shared" si="134"/>
        <v>0</v>
      </c>
      <c r="AH453" s="103"/>
      <c r="AI453" s="103"/>
      <c r="AJ453" s="109">
        <f t="shared" si="124"/>
        <v>0</v>
      </c>
    </row>
    <row r="454" spans="1:36" ht="15.95" customHeight="1" thickTop="1" thickBot="1" x14ac:dyDescent="0.25">
      <c r="A454" s="52" t="s">
        <v>88</v>
      </c>
      <c r="B454" s="104">
        <f t="shared" si="122"/>
        <v>0</v>
      </c>
      <c r="C454" s="104">
        <f t="shared" si="123"/>
        <v>0</v>
      </c>
      <c r="D454" s="103"/>
      <c r="E454" s="103"/>
      <c r="F454" s="103">
        <f t="shared" si="125"/>
        <v>0</v>
      </c>
      <c r="G454" s="103"/>
      <c r="H454" s="103"/>
      <c r="I454" s="103">
        <f t="shared" si="126"/>
        <v>0</v>
      </c>
      <c r="J454" s="103"/>
      <c r="K454" s="103"/>
      <c r="L454" s="103">
        <f t="shared" si="127"/>
        <v>0</v>
      </c>
      <c r="M454" s="103"/>
      <c r="N454" s="103"/>
      <c r="O454" s="103">
        <f t="shared" si="128"/>
        <v>0</v>
      </c>
      <c r="P454" s="103"/>
      <c r="Q454" s="103"/>
      <c r="R454" s="103">
        <f t="shared" si="129"/>
        <v>0</v>
      </c>
      <c r="S454" s="103"/>
      <c r="T454" s="103"/>
      <c r="U454" s="103">
        <f t="shared" si="130"/>
        <v>0</v>
      </c>
      <c r="V454" s="103"/>
      <c r="W454" s="103"/>
      <c r="X454" s="103">
        <f t="shared" si="131"/>
        <v>0</v>
      </c>
      <c r="Y454" s="103"/>
      <c r="Z454" s="103"/>
      <c r="AA454" s="103">
        <f t="shared" si="132"/>
        <v>0</v>
      </c>
      <c r="AB454" s="103"/>
      <c r="AC454" s="103"/>
      <c r="AD454" s="103">
        <f t="shared" si="133"/>
        <v>0</v>
      </c>
      <c r="AE454" s="103"/>
      <c r="AF454" s="103"/>
      <c r="AG454" s="103">
        <f t="shared" si="134"/>
        <v>0</v>
      </c>
      <c r="AH454" s="103"/>
      <c r="AI454" s="103"/>
      <c r="AJ454" s="109">
        <f t="shared" si="124"/>
        <v>0</v>
      </c>
    </row>
    <row r="455" spans="1:36" ht="15.95" customHeight="1" thickTop="1" thickBot="1" x14ac:dyDescent="0.25">
      <c r="A455" s="52" t="s">
        <v>106</v>
      </c>
      <c r="B455" s="104">
        <f t="shared" si="122"/>
        <v>0</v>
      </c>
      <c r="C455" s="104">
        <f t="shared" si="123"/>
        <v>0</v>
      </c>
      <c r="D455" s="103"/>
      <c r="E455" s="103"/>
      <c r="F455" s="103">
        <f t="shared" si="125"/>
        <v>0</v>
      </c>
      <c r="G455" s="103"/>
      <c r="H455" s="103"/>
      <c r="I455" s="103">
        <f t="shared" si="126"/>
        <v>0</v>
      </c>
      <c r="J455" s="103"/>
      <c r="K455" s="103"/>
      <c r="L455" s="103">
        <f t="shared" si="127"/>
        <v>0</v>
      </c>
      <c r="M455" s="103"/>
      <c r="N455" s="103"/>
      <c r="O455" s="103">
        <f t="shared" si="128"/>
        <v>0</v>
      </c>
      <c r="P455" s="103"/>
      <c r="Q455" s="103"/>
      <c r="R455" s="103">
        <f t="shared" si="129"/>
        <v>0</v>
      </c>
      <c r="S455" s="103"/>
      <c r="T455" s="103"/>
      <c r="U455" s="103">
        <f t="shared" si="130"/>
        <v>0</v>
      </c>
      <c r="V455" s="103"/>
      <c r="W455" s="103"/>
      <c r="X455" s="103">
        <f t="shared" si="131"/>
        <v>0</v>
      </c>
      <c r="Y455" s="103"/>
      <c r="Z455" s="103"/>
      <c r="AA455" s="103">
        <f t="shared" si="132"/>
        <v>0</v>
      </c>
      <c r="AB455" s="103"/>
      <c r="AC455" s="103"/>
      <c r="AD455" s="103">
        <f t="shared" si="133"/>
        <v>0</v>
      </c>
      <c r="AE455" s="103"/>
      <c r="AF455" s="103"/>
      <c r="AG455" s="103">
        <f t="shared" si="134"/>
        <v>0</v>
      </c>
      <c r="AH455" s="103"/>
      <c r="AI455" s="103"/>
      <c r="AJ455" s="109">
        <f t="shared" si="124"/>
        <v>0</v>
      </c>
    </row>
    <row r="456" spans="1:36" ht="15.95" customHeight="1" thickTop="1" thickBot="1" x14ac:dyDescent="0.25">
      <c r="A456" s="52" t="s">
        <v>104</v>
      </c>
      <c r="B456" s="104">
        <f t="shared" si="122"/>
        <v>3783122.46</v>
      </c>
      <c r="C456" s="104">
        <f t="shared" si="123"/>
        <v>87546895.430000007</v>
      </c>
      <c r="D456" s="103"/>
      <c r="E456" s="103"/>
      <c r="F456" s="103">
        <f t="shared" si="125"/>
        <v>0</v>
      </c>
      <c r="G456" s="103">
        <v>2431797.42</v>
      </c>
      <c r="H456" s="103"/>
      <c r="I456" s="103">
        <f t="shared" si="126"/>
        <v>2431797.42</v>
      </c>
      <c r="J456" s="103"/>
      <c r="K456" s="103"/>
      <c r="L456" s="103">
        <f t="shared" si="127"/>
        <v>0</v>
      </c>
      <c r="M456" s="103"/>
      <c r="N456" s="103"/>
      <c r="O456" s="103">
        <f t="shared" si="128"/>
        <v>0</v>
      </c>
      <c r="P456" s="103"/>
      <c r="Q456" s="103"/>
      <c r="R456" s="103">
        <f t="shared" si="129"/>
        <v>0</v>
      </c>
      <c r="S456" s="103"/>
      <c r="T456" s="103"/>
      <c r="U456" s="103">
        <f t="shared" si="130"/>
        <v>0</v>
      </c>
      <c r="V456" s="103"/>
      <c r="W456" s="103"/>
      <c r="X456" s="103">
        <f t="shared" si="131"/>
        <v>0</v>
      </c>
      <c r="Y456" s="103"/>
      <c r="Z456" s="103"/>
      <c r="AA456" s="103">
        <f t="shared" si="132"/>
        <v>0</v>
      </c>
      <c r="AB456" s="103"/>
      <c r="AC456" s="103">
        <v>87546895.430000007</v>
      </c>
      <c r="AD456" s="103">
        <f t="shared" si="133"/>
        <v>87546895.430000007</v>
      </c>
      <c r="AE456" s="103"/>
      <c r="AF456" s="103"/>
      <c r="AG456" s="103">
        <f t="shared" si="134"/>
        <v>0</v>
      </c>
      <c r="AH456" s="103">
        <v>1351325.04</v>
      </c>
      <c r="AI456" s="103"/>
      <c r="AJ456" s="109">
        <f t="shared" si="124"/>
        <v>1351325.04</v>
      </c>
    </row>
    <row r="457" spans="1:36" ht="15.95" customHeight="1" thickTop="1" thickBot="1" x14ac:dyDescent="0.25">
      <c r="A457" s="52" t="s">
        <v>111</v>
      </c>
      <c r="B457" s="104">
        <f>(D457+G457+J457+M457+P457+S457+V457+Y457+AB457+AE457+AH457)</f>
        <v>20242982.399999999</v>
      </c>
      <c r="C457" s="104">
        <f>(E457+H457+K457+N457+Q457+T457+W457+Z457+AC457+AF457+AI457)</f>
        <v>0</v>
      </c>
      <c r="D457" s="103"/>
      <c r="E457" s="103"/>
      <c r="F457" s="103">
        <f t="shared" si="125"/>
        <v>0</v>
      </c>
      <c r="G457" s="103">
        <v>20242982.399999999</v>
      </c>
      <c r="H457" s="103"/>
      <c r="I457" s="103">
        <f t="shared" si="126"/>
        <v>20242982.399999999</v>
      </c>
      <c r="J457" s="103"/>
      <c r="K457" s="103"/>
      <c r="L457" s="103">
        <f t="shared" si="127"/>
        <v>0</v>
      </c>
      <c r="M457" s="103"/>
      <c r="N457" s="103"/>
      <c r="O457" s="103">
        <f t="shared" si="128"/>
        <v>0</v>
      </c>
      <c r="P457" s="103"/>
      <c r="Q457" s="103"/>
      <c r="R457" s="103">
        <f t="shared" si="129"/>
        <v>0</v>
      </c>
      <c r="S457" s="103"/>
      <c r="T457" s="103"/>
      <c r="U457" s="103">
        <f t="shared" si="130"/>
        <v>0</v>
      </c>
      <c r="V457" s="103"/>
      <c r="W457" s="103"/>
      <c r="X457" s="103">
        <f t="shared" si="131"/>
        <v>0</v>
      </c>
      <c r="Y457" s="103"/>
      <c r="Z457" s="103"/>
      <c r="AA457" s="103">
        <f t="shared" si="132"/>
        <v>0</v>
      </c>
      <c r="AB457" s="103"/>
      <c r="AC457" s="103"/>
      <c r="AD457" s="103">
        <f t="shared" si="133"/>
        <v>0</v>
      </c>
      <c r="AE457" s="103"/>
      <c r="AF457" s="103"/>
      <c r="AG457" s="103">
        <f t="shared" si="134"/>
        <v>0</v>
      </c>
      <c r="AH457" s="103"/>
      <c r="AI457" s="103"/>
      <c r="AJ457" s="109">
        <f t="shared" si="124"/>
        <v>0</v>
      </c>
    </row>
    <row r="458" spans="1:36" ht="15.95" customHeight="1" thickTop="1" thickBot="1" x14ac:dyDescent="0.25">
      <c r="A458" s="55" t="s">
        <v>19</v>
      </c>
      <c r="B458" s="66">
        <f>SUM(B420:B457)</f>
        <v>3185190741.4999995</v>
      </c>
      <c r="C458" s="66">
        <f t="shared" ref="C458:AI458" si="135">SUM(C420:C457)</f>
        <v>1859932692.02</v>
      </c>
      <c r="D458" s="66">
        <f t="shared" si="135"/>
        <v>29941602.319999997</v>
      </c>
      <c r="E458" s="66">
        <f t="shared" si="135"/>
        <v>19504.18</v>
      </c>
      <c r="F458" s="66">
        <f t="shared" si="135"/>
        <v>29961106.5</v>
      </c>
      <c r="G458" s="66">
        <f t="shared" si="135"/>
        <v>340780654.67999989</v>
      </c>
      <c r="H458" s="66">
        <f t="shared" si="135"/>
        <v>431550501.99000001</v>
      </c>
      <c r="I458" s="66">
        <f t="shared" si="135"/>
        <v>772331156.6700002</v>
      </c>
      <c r="J458" s="66">
        <f t="shared" si="135"/>
        <v>814488.21000000008</v>
      </c>
      <c r="K458" s="66">
        <f t="shared" si="135"/>
        <v>1248854436.29</v>
      </c>
      <c r="L458" s="66">
        <f t="shared" si="135"/>
        <v>1249668924.4999998</v>
      </c>
      <c r="M458" s="66">
        <f t="shared" si="135"/>
        <v>46422794.970000006</v>
      </c>
      <c r="N458" s="66">
        <f t="shared" si="135"/>
        <v>1835376.2</v>
      </c>
      <c r="O458" s="66">
        <f t="shared" si="135"/>
        <v>48258171.170000009</v>
      </c>
      <c r="P458" s="66">
        <f t="shared" si="135"/>
        <v>1123747992.8399997</v>
      </c>
      <c r="Q458" s="66">
        <f t="shared" si="135"/>
        <v>73162645.309999987</v>
      </c>
      <c r="R458" s="66">
        <f t="shared" si="135"/>
        <v>1196910638.1499994</v>
      </c>
      <c r="S458" s="66">
        <f t="shared" si="135"/>
        <v>18211348.939999998</v>
      </c>
      <c r="T458" s="66">
        <f t="shared" si="135"/>
        <v>0.49</v>
      </c>
      <c r="U458" s="66">
        <f t="shared" si="135"/>
        <v>18211349.43</v>
      </c>
      <c r="V458" s="66">
        <f t="shared" si="135"/>
        <v>55654926.5</v>
      </c>
      <c r="W458" s="66">
        <f t="shared" si="135"/>
        <v>1436632.22</v>
      </c>
      <c r="X458" s="66">
        <f t="shared" si="135"/>
        <v>57091558.720000006</v>
      </c>
      <c r="Y458" s="66">
        <f t="shared" si="135"/>
        <v>1234777544.0899999</v>
      </c>
      <c r="Z458" s="66">
        <f t="shared" si="135"/>
        <v>6562480.7699999996</v>
      </c>
      <c r="AA458" s="66">
        <f t="shared" si="135"/>
        <v>1241340024.8600001</v>
      </c>
      <c r="AB458" s="66">
        <f t="shared" si="135"/>
        <v>0</v>
      </c>
      <c r="AC458" s="66">
        <f t="shared" si="135"/>
        <v>87546895.430000007</v>
      </c>
      <c r="AD458" s="66">
        <f t="shared" si="135"/>
        <v>87546895.430000007</v>
      </c>
      <c r="AE458" s="66">
        <f t="shared" si="135"/>
        <v>72273650.449999988</v>
      </c>
      <c r="AF458" s="66">
        <f t="shared" si="135"/>
        <v>1306747.6800000002</v>
      </c>
      <c r="AG458" s="66">
        <f t="shared" si="135"/>
        <v>73580398.129999995</v>
      </c>
      <c r="AH458" s="66">
        <f t="shared" si="135"/>
        <v>262565738.5</v>
      </c>
      <c r="AI458" s="66">
        <f t="shared" si="135"/>
        <v>7657471.46</v>
      </c>
      <c r="AJ458" s="102"/>
    </row>
    <row r="459" spans="1:36" ht="13.5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x14ac:dyDescent="0.2">
      <c r="A460" s="5" t="s">
        <v>38</v>
      </c>
      <c r="B460" s="190">
        <f>(C458/B461*100)</f>
        <v>36.865950189890967</v>
      </c>
      <c r="C460" s="190"/>
      <c r="D460" s="190">
        <f>(E458/D461*100)</f>
        <v>6.5098330063343965E-2</v>
      </c>
      <c r="E460" s="190"/>
      <c r="F460" s="36"/>
      <c r="G460" s="190">
        <f>(H458/G461*100)</f>
        <v>55.876355403125608</v>
      </c>
      <c r="H460" s="190"/>
      <c r="I460" s="36"/>
      <c r="J460" s="190">
        <f>(K458/J461*100)</f>
        <v>99.934823680573956</v>
      </c>
      <c r="K460" s="190"/>
      <c r="L460" s="36"/>
      <c r="M460" s="190">
        <f>(N458/M461*100)</f>
        <v>3.8032444154058056</v>
      </c>
      <c r="N460" s="190"/>
      <c r="O460" s="36"/>
      <c r="P460" s="190">
        <f>(Q458/P461*100)</f>
        <v>6.1126238649765492</v>
      </c>
      <c r="Q460" s="190"/>
      <c r="R460" s="36"/>
      <c r="S460" s="190">
        <f>(T458/S461*100)</f>
        <v>2.6906298288517335E-6</v>
      </c>
      <c r="T460" s="190"/>
      <c r="U460" s="36"/>
      <c r="V460" s="190">
        <f>(W458/V461*100)</f>
        <v>2.5163653825705183</v>
      </c>
      <c r="W460" s="190"/>
      <c r="X460" s="36"/>
      <c r="Y460" s="190">
        <f>(Z458/Y461*100)</f>
        <v>0.52866101459510462</v>
      </c>
      <c r="Z460" s="190"/>
      <c r="AA460" s="36"/>
      <c r="AB460" s="190">
        <f>(AC458/AB461*100)</f>
        <v>100</v>
      </c>
      <c r="AC460" s="190"/>
      <c r="AD460" s="36"/>
      <c r="AE460" s="190">
        <f>(AF458/AE461*100)</f>
        <v>1.7759453784026435</v>
      </c>
      <c r="AF460" s="190"/>
      <c r="AG460" s="36"/>
      <c r="AH460" s="190">
        <f>(AI458/AH461*100)</f>
        <v>2.8337578630397822</v>
      </c>
      <c r="AI460" s="190"/>
      <c r="AJ460" s="36"/>
    </row>
    <row r="461" spans="1:36" x14ac:dyDescent="0.2">
      <c r="A461" s="5" t="s">
        <v>39</v>
      </c>
      <c r="B461" s="188">
        <f>(B458+C458)</f>
        <v>5045123433.5199995</v>
      </c>
      <c r="C461" s="189"/>
      <c r="D461" s="188">
        <f>(D458+E458)</f>
        <v>29961106.499999996</v>
      </c>
      <c r="E461" s="189"/>
      <c r="F461" s="37"/>
      <c r="G461" s="188">
        <f>(G458+H458)</f>
        <v>772331156.66999984</v>
      </c>
      <c r="H461" s="189"/>
      <c r="I461" s="37"/>
      <c r="J461" s="188">
        <f>(J458+K458)</f>
        <v>1249668924.5</v>
      </c>
      <c r="K461" s="189"/>
      <c r="L461" s="37"/>
      <c r="M461" s="188">
        <f>(M458+N458)</f>
        <v>48258171.170000009</v>
      </c>
      <c r="N461" s="189"/>
      <c r="O461" s="37"/>
      <c r="P461" s="188">
        <f>(P458+Q458)</f>
        <v>1196910638.1499996</v>
      </c>
      <c r="Q461" s="189"/>
      <c r="R461" s="37"/>
      <c r="S461" s="188">
        <f>(S458+T458)</f>
        <v>18211349.429999996</v>
      </c>
      <c r="T461" s="189"/>
      <c r="U461" s="37"/>
      <c r="V461" s="188">
        <f>(V458+W458)</f>
        <v>57091558.719999999</v>
      </c>
      <c r="W461" s="189"/>
      <c r="X461" s="37"/>
      <c r="Y461" s="188">
        <f>(Y458+Z458)</f>
        <v>1241340024.8599999</v>
      </c>
      <c r="Z461" s="189"/>
      <c r="AA461" s="37"/>
      <c r="AB461" s="188">
        <f>(AB458+AC458)</f>
        <v>87546895.430000007</v>
      </c>
      <c r="AC461" s="189"/>
      <c r="AD461" s="37"/>
      <c r="AE461" s="188">
        <f>(AE458+AF458)</f>
        <v>73580398.129999995</v>
      </c>
      <c r="AF461" s="189"/>
      <c r="AG461" s="37"/>
      <c r="AH461" s="188">
        <f>(AH458+AI458)</f>
        <v>270223209.95999998</v>
      </c>
      <c r="AI461" s="189"/>
      <c r="AJ461" s="37"/>
    </row>
    <row r="462" spans="1:36" x14ac:dyDescent="0.2">
      <c r="A462" s="5" t="s">
        <v>40</v>
      </c>
      <c r="B462" s="190">
        <f>SUM(D462:AI462)</f>
        <v>100</v>
      </c>
      <c r="C462" s="189"/>
      <c r="D462" s="190">
        <f>(D461/B461*100)</f>
        <v>0.59386270514091333</v>
      </c>
      <c r="E462" s="190"/>
      <c r="F462" s="36"/>
      <c r="G462" s="190">
        <f>(G461/B461*100)</f>
        <v>15.308468996786107</v>
      </c>
      <c r="H462" s="190"/>
      <c r="I462" s="36"/>
      <c r="J462" s="190">
        <f>(J461/B461*100)</f>
        <v>24.769838458206003</v>
      </c>
      <c r="K462" s="190"/>
      <c r="L462" s="36"/>
      <c r="M462" s="190">
        <f>(M461/B461*100)</f>
        <v>0.9565310305268413</v>
      </c>
      <c r="N462" s="190"/>
      <c r="O462" s="36"/>
      <c r="P462" s="190">
        <f>(P461/B461*100)</f>
        <v>23.724110101998257</v>
      </c>
      <c r="Q462" s="190"/>
      <c r="R462" s="36"/>
      <c r="S462" s="190">
        <f>(S461/B461*100)</f>
        <v>0.36096935327693014</v>
      </c>
      <c r="T462" s="190"/>
      <c r="U462" s="36"/>
      <c r="V462" s="190">
        <f>(V461/B461*100)</f>
        <v>1.1316186704309636</v>
      </c>
      <c r="W462" s="190"/>
      <c r="X462" s="36"/>
      <c r="Y462" s="190">
        <f>(Y461/B461*100)</f>
        <v>24.604750334005463</v>
      </c>
      <c r="Z462" s="190"/>
      <c r="AA462" s="36"/>
      <c r="AB462" s="190">
        <f>(AB461/B461*100)</f>
        <v>1.7352775721667177</v>
      </c>
      <c r="AC462" s="190"/>
      <c r="AD462" s="36"/>
      <c r="AE462" s="190">
        <f>(AE461/B461*100)</f>
        <v>1.4584459448728038</v>
      </c>
      <c r="AF462" s="190"/>
      <c r="AG462" s="36"/>
      <c r="AH462" s="190">
        <f>(AH461/B461*100)</f>
        <v>5.3561268325889966</v>
      </c>
      <c r="AI462" s="190"/>
      <c r="AJ462" s="36"/>
    </row>
    <row r="463" spans="1:36" x14ac:dyDescent="0.2">
      <c r="A463" s="112" t="s">
        <v>98</v>
      </c>
    </row>
    <row r="464" spans="1:36" x14ac:dyDescent="0.2">
      <c r="A464" s="38"/>
    </row>
    <row r="465" spans="1:36" x14ac:dyDescent="0.2">
      <c r="A465" s="38"/>
    </row>
    <row r="466" spans="1:36" x14ac:dyDescent="0.2">
      <c r="A466" s="38"/>
      <c r="C466" s="182"/>
    </row>
    <row r="467" spans="1:36" x14ac:dyDescent="0.2">
      <c r="A467" s="38"/>
    </row>
    <row r="470" spans="1:36" ht="20.25" hidden="1" x14ac:dyDescent="0.3">
      <c r="A470" s="192" t="s">
        <v>42</v>
      </c>
      <c r="B470" s="192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192"/>
      <c r="AB470" s="192"/>
      <c r="AC470" s="192"/>
      <c r="AD470" s="192"/>
      <c r="AE470" s="192"/>
      <c r="AF470" s="192"/>
      <c r="AG470" s="192"/>
      <c r="AH470" s="192"/>
      <c r="AI470" s="192"/>
    </row>
    <row r="471" spans="1:36" hidden="1" x14ac:dyDescent="0.2">
      <c r="A471" s="193" t="s">
        <v>56</v>
      </c>
      <c r="B471" s="193"/>
      <c r="C471" s="193"/>
      <c r="D471" s="193"/>
      <c r="E471" s="193"/>
      <c r="F471" s="193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3"/>
      <c r="AE471" s="193"/>
      <c r="AF471" s="193"/>
      <c r="AG471" s="193"/>
      <c r="AH471" s="193"/>
      <c r="AI471" s="193"/>
    </row>
    <row r="472" spans="1:36" hidden="1" x14ac:dyDescent="0.2">
      <c r="A472" s="194" t="s">
        <v>155</v>
      </c>
      <c r="B472" s="195"/>
      <c r="C472" s="195"/>
      <c r="D472" s="195"/>
      <c r="E472" s="195"/>
      <c r="F472" s="195"/>
      <c r="G472" s="195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  <c r="R472" s="195"/>
      <c r="S472" s="195"/>
      <c r="T472" s="195"/>
      <c r="U472" s="195"/>
      <c r="V472" s="195"/>
      <c r="W472" s="195"/>
      <c r="X472" s="195"/>
      <c r="Y472" s="195"/>
      <c r="Z472" s="195"/>
      <c r="AA472" s="195"/>
      <c r="AB472" s="195"/>
      <c r="AC472" s="195"/>
      <c r="AD472" s="195"/>
      <c r="AE472" s="195"/>
      <c r="AF472" s="195"/>
      <c r="AG472" s="195"/>
      <c r="AH472" s="195"/>
      <c r="AI472" s="195"/>
    </row>
    <row r="473" spans="1:36" hidden="1" x14ac:dyDescent="0.2">
      <c r="A473" s="193" t="s">
        <v>114</v>
      </c>
      <c r="B473" s="193"/>
      <c r="C473" s="193"/>
      <c r="D473" s="193"/>
      <c r="E473" s="193"/>
      <c r="F473" s="193"/>
      <c r="G473" s="193"/>
      <c r="H473" s="193"/>
      <c r="I473" s="193"/>
      <c r="J473" s="193"/>
      <c r="K473" s="193"/>
      <c r="L473" s="193"/>
      <c r="M473" s="193"/>
      <c r="N473" s="193"/>
      <c r="O473" s="193"/>
      <c r="P473" s="193"/>
      <c r="Q473" s="193"/>
      <c r="R473" s="193"/>
      <c r="S473" s="193"/>
      <c r="T473" s="193"/>
      <c r="U473" s="193"/>
      <c r="V473" s="193"/>
      <c r="W473" s="193"/>
      <c r="X473" s="193"/>
      <c r="Y473" s="193"/>
      <c r="Z473" s="193"/>
      <c r="AA473" s="193"/>
      <c r="AB473" s="193"/>
      <c r="AC473" s="193"/>
      <c r="AD473" s="193"/>
      <c r="AE473" s="193"/>
      <c r="AF473" s="193"/>
      <c r="AG473" s="193"/>
      <c r="AH473" s="193"/>
      <c r="AI473" s="193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87" t="s">
        <v>33</v>
      </c>
      <c r="B476" s="191" t="s">
        <v>0</v>
      </c>
      <c r="C476" s="191"/>
      <c r="D476" s="191" t="s">
        <v>12</v>
      </c>
      <c r="E476" s="191"/>
      <c r="F476" s="157"/>
      <c r="G476" s="191" t="s">
        <v>13</v>
      </c>
      <c r="H476" s="191"/>
      <c r="I476" s="157"/>
      <c r="J476" s="191" t="s">
        <v>14</v>
      </c>
      <c r="K476" s="191"/>
      <c r="L476" s="157"/>
      <c r="M476" s="191" t="s">
        <v>15</v>
      </c>
      <c r="N476" s="191"/>
      <c r="O476" s="157"/>
      <c r="P476" s="191" t="s">
        <v>27</v>
      </c>
      <c r="Q476" s="191"/>
      <c r="R476" s="157"/>
      <c r="S476" s="191" t="s">
        <v>35</v>
      </c>
      <c r="T476" s="191"/>
      <c r="U476" s="157"/>
      <c r="V476" s="191" t="s">
        <v>16</v>
      </c>
      <c r="W476" s="191"/>
      <c r="X476" s="157"/>
      <c r="Y476" s="191" t="s">
        <v>68</v>
      </c>
      <c r="Z476" s="191"/>
      <c r="AA476" s="157"/>
      <c r="AB476" s="191" t="s">
        <v>34</v>
      </c>
      <c r="AC476" s="191"/>
      <c r="AD476" s="157"/>
      <c r="AE476" s="191" t="s">
        <v>17</v>
      </c>
      <c r="AF476" s="191"/>
      <c r="AG476" s="157"/>
      <c r="AH476" s="191" t="s">
        <v>18</v>
      </c>
      <c r="AI476" s="191"/>
      <c r="AJ476" s="74"/>
    </row>
    <row r="477" spans="1:36" ht="25.5" hidden="1" thickTop="1" thickBot="1" x14ac:dyDescent="0.25">
      <c r="A477" s="196"/>
      <c r="B477" s="157" t="s">
        <v>28</v>
      </c>
      <c r="C477" s="157" t="s">
        <v>25</v>
      </c>
      <c r="D477" s="157" t="s">
        <v>28</v>
      </c>
      <c r="E477" s="157" t="s">
        <v>25</v>
      </c>
      <c r="F477" s="157"/>
      <c r="G477" s="157" t="s">
        <v>28</v>
      </c>
      <c r="H477" s="157" t="s">
        <v>25</v>
      </c>
      <c r="I477" s="157"/>
      <c r="J477" s="157" t="s">
        <v>28</v>
      </c>
      <c r="K477" s="157" t="s">
        <v>25</v>
      </c>
      <c r="L477" s="157"/>
      <c r="M477" s="157" t="s">
        <v>28</v>
      </c>
      <c r="N477" s="157" t="s">
        <v>25</v>
      </c>
      <c r="O477" s="157"/>
      <c r="P477" s="157" t="s">
        <v>28</v>
      </c>
      <c r="Q477" s="157" t="s">
        <v>25</v>
      </c>
      <c r="R477" s="157"/>
      <c r="S477" s="157" t="s">
        <v>28</v>
      </c>
      <c r="T477" s="157" t="s">
        <v>25</v>
      </c>
      <c r="U477" s="157"/>
      <c r="V477" s="157" t="s">
        <v>28</v>
      </c>
      <c r="W477" s="157" t="s">
        <v>25</v>
      </c>
      <c r="X477" s="157"/>
      <c r="Y477" s="157" t="s">
        <v>28</v>
      </c>
      <c r="Z477" s="157" t="s">
        <v>25</v>
      </c>
      <c r="AA477" s="157"/>
      <c r="AB477" s="157" t="s">
        <v>28</v>
      </c>
      <c r="AC477" s="157" t="s">
        <v>25</v>
      </c>
      <c r="AD477" s="157"/>
      <c r="AE477" s="157" t="s">
        <v>28</v>
      </c>
      <c r="AF477" s="157" t="s">
        <v>25</v>
      </c>
      <c r="AG477" s="157"/>
      <c r="AH477" s="157" t="s">
        <v>28</v>
      </c>
      <c r="AI477" s="157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136">(D478+G478+J478+M478+P478+S478+V478+Y478+AB478+AE478+AH478)</f>
        <v>0</v>
      </c>
      <c r="C478" s="104">
        <f t="shared" ref="C478:C514" si="137">(E478+H478+K478+N478+Q478+T478+W478+Z478+AC478+AF478+AI478)</f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ref="AJ478:AJ515" si="138">AH478+AI478</f>
        <v>0</v>
      </c>
    </row>
    <row r="479" spans="1:36" ht="15.95" hidden="1" customHeight="1" thickTop="1" thickBot="1" x14ac:dyDescent="0.25">
      <c r="A479" s="52" t="s">
        <v>163</v>
      </c>
      <c r="B479" s="104">
        <f t="shared" si="136"/>
        <v>0</v>
      </c>
      <c r="C479" s="104">
        <f t="shared" si="13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138"/>
        <v>0</v>
      </c>
    </row>
    <row r="480" spans="1:36" ht="15.95" hidden="1" customHeight="1" thickTop="1" thickBot="1" x14ac:dyDescent="0.25">
      <c r="A480" s="52" t="s">
        <v>100</v>
      </c>
      <c r="B480" s="104">
        <f t="shared" si="136"/>
        <v>0</v>
      </c>
      <c r="C480" s="104">
        <f t="shared" si="13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138"/>
        <v>0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0</v>
      </c>
      <c r="C481" s="104">
        <f t="shared" si="13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138"/>
        <v>0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0</v>
      </c>
      <c r="C482" s="104">
        <f t="shared" si="13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138"/>
        <v>0</v>
      </c>
    </row>
    <row r="483" spans="1:36" ht="15.95" hidden="1" customHeight="1" thickTop="1" thickBot="1" x14ac:dyDescent="0.25">
      <c r="A483" s="52" t="s">
        <v>89</v>
      </c>
      <c r="B483" s="104">
        <f t="shared" si="136"/>
        <v>0</v>
      </c>
      <c r="C483" s="104">
        <f t="shared" si="13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138"/>
        <v>0</v>
      </c>
    </row>
    <row r="484" spans="1:36" ht="15.95" hidden="1" customHeight="1" thickTop="1" thickBot="1" x14ac:dyDescent="0.25">
      <c r="A484" s="52" t="s">
        <v>94</v>
      </c>
      <c r="B484" s="104">
        <f t="shared" si="136"/>
        <v>0</v>
      </c>
      <c r="C484" s="104">
        <f t="shared" si="13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9">
        <f t="shared" si="138"/>
        <v>0</v>
      </c>
    </row>
    <row r="485" spans="1:36" ht="15.95" hidden="1" customHeight="1" thickTop="1" thickBot="1" x14ac:dyDescent="0.25">
      <c r="A485" s="52" t="s">
        <v>90</v>
      </c>
      <c r="B485" s="104">
        <f t="shared" si="136"/>
        <v>0</v>
      </c>
      <c r="C485" s="104">
        <f t="shared" si="13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5"/>
      <c r="AJ485" s="109">
        <f t="shared" si="138"/>
        <v>0</v>
      </c>
    </row>
    <row r="486" spans="1:36" ht="15.95" hidden="1" customHeight="1" thickTop="1" thickBot="1" x14ac:dyDescent="0.25">
      <c r="A486" s="52" t="s">
        <v>78</v>
      </c>
      <c r="B486" s="104">
        <f t="shared" si="136"/>
        <v>0</v>
      </c>
      <c r="C486" s="104">
        <f t="shared" si="13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138"/>
        <v>0</v>
      </c>
    </row>
    <row r="487" spans="1:36" ht="15.95" hidden="1" customHeight="1" thickTop="1" thickBot="1" x14ac:dyDescent="0.25">
      <c r="A487" s="52" t="s">
        <v>96</v>
      </c>
      <c r="B487" s="104">
        <f t="shared" si="136"/>
        <v>0</v>
      </c>
      <c r="C487" s="104">
        <f t="shared" si="13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138"/>
        <v>0</v>
      </c>
    </row>
    <row r="488" spans="1:36" ht="15.95" hidden="1" customHeight="1" thickTop="1" thickBot="1" x14ac:dyDescent="0.25">
      <c r="A488" s="52" t="s">
        <v>99</v>
      </c>
      <c r="B488" s="104">
        <f t="shared" si="136"/>
        <v>0</v>
      </c>
      <c r="C488" s="104">
        <f t="shared" si="13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138"/>
        <v>0</v>
      </c>
    </row>
    <row r="489" spans="1:36" ht="15.95" hidden="1" customHeight="1" thickTop="1" thickBot="1" x14ac:dyDescent="0.25">
      <c r="A489" s="52" t="s">
        <v>83</v>
      </c>
      <c r="B489" s="104">
        <f t="shared" si="136"/>
        <v>0</v>
      </c>
      <c r="C489" s="104">
        <f t="shared" si="13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138"/>
        <v>0</v>
      </c>
    </row>
    <row r="490" spans="1:36" ht="15.95" hidden="1" customHeight="1" thickTop="1" thickBot="1" x14ac:dyDescent="0.25">
      <c r="A490" s="52" t="s">
        <v>85</v>
      </c>
      <c r="B490" s="104">
        <f t="shared" si="136"/>
        <v>0</v>
      </c>
      <c r="C490" s="104">
        <f t="shared" si="13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138"/>
        <v>0</v>
      </c>
    </row>
    <row r="491" spans="1:36" ht="15.95" hidden="1" customHeight="1" thickTop="1" thickBot="1" x14ac:dyDescent="0.25">
      <c r="A491" s="52" t="s">
        <v>81</v>
      </c>
      <c r="B491" s="104">
        <f t="shared" si="136"/>
        <v>0</v>
      </c>
      <c r="C491" s="104">
        <f t="shared" si="13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138"/>
        <v>0</v>
      </c>
    </row>
    <row r="492" spans="1:36" ht="15.95" hidden="1" customHeight="1" thickTop="1" thickBot="1" x14ac:dyDescent="0.25">
      <c r="A492" s="52" t="s">
        <v>80</v>
      </c>
      <c r="B492" s="104">
        <f t="shared" si="136"/>
        <v>0</v>
      </c>
      <c r="C492" s="104">
        <f t="shared" si="13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138"/>
        <v>0</v>
      </c>
    </row>
    <row r="493" spans="1:36" ht="15.95" hidden="1" customHeight="1" thickTop="1" thickBot="1" x14ac:dyDescent="0.25">
      <c r="A493" s="52" t="s">
        <v>108</v>
      </c>
      <c r="B493" s="104">
        <f t="shared" si="136"/>
        <v>0</v>
      </c>
      <c r="C493" s="104">
        <f t="shared" si="13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138"/>
        <v>0</v>
      </c>
    </row>
    <row r="494" spans="1:36" ht="15.95" hidden="1" customHeight="1" thickTop="1" thickBot="1" x14ac:dyDescent="0.25">
      <c r="A494" s="52" t="s">
        <v>79</v>
      </c>
      <c r="B494" s="104">
        <f t="shared" si="136"/>
        <v>0</v>
      </c>
      <c r="C494" s="104">
        <f t="shared" si="13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138"/>
        <v>0</v>
      </c>
    </row>
    <row r="495" spans="1:36" ht="15.95" hidden="1" customHeight="1" thickTop="1" thickBot="1" x14ac:dyDescent="0.25">
      <c r="A495" s="52" t="s">
        <v>84</v>
      </c>
      <c r="B495" s="104">
        <f t="shared" si="136"/>
        <v>0</v>
      </c>
      <c r="C495" s="104">
        <f t="shared" si="13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138"/>
        <v>0</v>
      </c>
    </row>
    <row r="496" spans="1:36" ht="15.95" hidden="1" customHeight="1" thickTop="1" thickBot="1" x14ac:dyDescent="0.25">
      <c r="A496" s="52" t="s">
        <v>101</v>
      </c>
      <c r="B496" s="104">
        <f t="shared" si="136"/>
        <v>0</v>
      </c>
      <c r="C496" s="104">
        <f t="shared" si="13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138"/>
        <v>0</v>
      </c>
    </row>
    <row r="497" spans="1:36" ht="15.95" hidden="1" customHeight="1" thickTop="1" thickBot="1" x14ac:dyDescent="0.25">
      <c r="A497" s="52" t="s">
        <v>93</v>
      </c>
      <c r="B497" s="104">
        <f t="shared" si="136"/>
        <v>0</v>
      </c>
      <c r="C497" s="104">
        <f t="shared" si="13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138"/>
        <v>0</v>
      </c>
    </row>
    <row r="498" spans="1:36" ht="15.95" hidden="1" customHeight="1" thickTop="1" thickBot="1" x14ac:dyDescent="0.25">
      <c r="A498" s="52" t="s">
        <v>102</v>
      </c>
      <c r="B498" s="104">
        <f t="shared" si="136"/>
        <v>0</v>
      </c>
      <c r="C498" s="104">
        <f t="shared" si="13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138"/>
        <v>0</v>
      </c>
    </row>
    <row r="499" spans="1:36" ht="15.95" hidden="1" customHeight="1" thickTop="1" thickBot="1" x14ac:dyDescent="0.25">
      <c r="A499" s="51" t="s">
        <v>116</v>
      </c>
      <c r="B499" s="104">
        <f t="shared" si="136"/>
        <v>0</v>
      </c>
      <c r="C499" s="104">
        <f t="shared" si="13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138"/>
        <v>0</v>
      </c>
    </row>
    <row r="500" spans="1:36" ht="15.95" hidden="1" customHeight="1" thickTop="1" thickBot="1" x14ac:dyDescent="0.25">
      <c r="A500" s="52" t="s">
        <v>107</v>
      </c>
      <c r="B500" s="104">
        <f t="shared" si="136"/>
        <v>0</v>
      </c>
      <c r="C500" s="104">
        <f t="shared" si="13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138"/>
        <v>0</v>
      </c>
    </row>
    <row r="501" spans="1:36" ht="15.95" hidden="1" customHeight="1" thickTop="1" thickBot="1" x14ac:dyDescent="0.25">
      <c r="A501" s="52" t="s">
        <v>82</v>
      </c>
      <c r="B501" s="104">
        <f t="shared" si="136"/>
        <v>0</v>
      </c>
      <c r="C501" s="104">
        <f t="shared" si="13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138"/>
        <v>0</v>
      </c>
    </row>
    <row r="502" spans="1:36" ht="15.95" hidden="1" customHeight="1" thickTop="1" thickBot="1" x14ac:dyDescent="0.25">
      <c r="A502" s="52" t="s">
        <v>105</v>
      </c>
      <c r="B502" s="104">
        <f t="shared" si="136"/>
        <v>0</v>
      </c>
      <c r="C502" s="104">
        <f t="shared" si="13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138"/>
        <v>0</v>
      </c>
    </row>
    <row r="503" spans="1:36" ht="15.95" hidden="1" customHeight="1" thickTop="1" thickBot="1" x14ac:dyDescent="0.25">
      <c r="A503" s="52" t="s">
        <v>115</v>
      </c>
      <c r="B503" s="104">
        <f t="shared" si="136"/>
        <v>0</v>
      </c>
      <c r="C503" s="104">
        <f t="shared" si="13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138"/>
        <v>0</v>
      </c>
    </row>
    <row r="504" spans="1:36" ht="15.95" hidden="1" customHeight="1" thickTop="1" thickBot="1" x14ac:dyDescent="0.25">
      <c r="A504" s="52" t="s">
        <v>117</v>
      </c>
      <c r="B504" s="104">
        <f t="shared" si="136"/>
        <v>0</v>
      </c>
      <c r="C504" s="104">
        <f t="shared" si="13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138"/>
        <v>0</v>
      </c>
    </row>
    <row r="505" spans="1:36" ht="15.95" hidden="1" customHeight="1" thickTop="1" thickBot="1" x14ac:dyDescent="0.25">
      <c r="A505" s="52" t="s">
        <v>120</v>
      </c>
      <c r="B505" s="104">
        <f t="shared" si="136"/>
        <v>0</v>
      </c>
      <c r="C505" s="104">
        <f t="shared" si="13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138"/>
        <v>0</v>
      </c>
    </row>
    <row r="506" spans="1:36" ht="15.95" hidden="1" customHeight="1" thickTop="1" thickBot="1" x14ac:dyDescent="0.25">
      <c r="A506" s="52" t="s">
        <v>166</v>
      </c>
      <c r="B506" s="104">
        <f t="shared" si="136"/>
        <v>0</v>
      </c>
      <c r="C506" s="104">
        <f t="shared" si="13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138"/>
        <v>0</v>
      </c>
    </row>
    <row r="507" spans="1:36" ht="15.95" hidden="1" customHeight="1" thickTop="1" thickBot="1" x14ac:dyDescent="0.25">
      <c r="A507" s="52" t="s">
        <v>103</v>
      </c>
      <c r="B507" s="104">
        <f t="shared" si="136"/>
        <v>0</v>
      </c>
      <c r="C507" s="104">
        <f t="shared" si="13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138"/>
        <v>0</v>
      </c>
    </row>
    <row r="508" spans="1:36" ht="15.95" hidden="1" customHeight="1" thickTop="1" thickBot="1" x14ac:dyDescent="0.25">
      <c r="A508" s="51" t="s">
        <v>110</v>
      </c>
      <c r="B508" s="104">
        <f t="shared" si="136"/>
        <v>0</v>
      </c>
      <c r="C508" s="104">
        <f t="shared" si="13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138"/>
        <v>0</v>
      </c>
    </row>
    <row r="509" spans="1:36" ht="15.95" hidden="1" customHeight="1" thickTop="1" thickBot="1" x14ac:dyDescent="0.25">
      <c r="A509" s="52" t="s">
        <v>164</v>
      </c>
      <c r="B509" s="104">
        <f t="shared" si="136"/>
        <v>0</v>
      </c>
      <c r="C509" s="104">
        <f t="shared" si="13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138"/>
        <v>0</v>
      </c>
    </row>
    <row r="510" spans="1:36" ht="15.95" hidden="1" customHeight="1" thickTop="1" thickBot="1" x14ac:dyDescent="0.25">
      <c r="A510" s="52" t="s">
        <v>119</v>
      </c>
      <c r="B510" s="104">
        <f t="shared" si="136"/>
        <v>0</v>
      </c>
      <c r="C510" s="104">
        <f t="shared" si="13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138"/>
        <v>0</v>
      </c>
    </row>
    <row r="511" spans="1:36" ht="15.95" hidden="1" customHeight="1" thickTop="1" thickBot="1" x14ac:dyDescent="0.25">
      <c r="A511" s="52" t="s">
        <v>121</v>
      </c>
      <c r="B511" s="104">
        <f t="shared" si="136"/>
        <v>0</v>
      </c>
      <c r="C511" s="104">
        <f t="shared" si="13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138"/>
        <v>0</v>
      </c>
    </row>
    <row r="512" spans="1:36" ht="15.95" hidden="1" customHeight="1" thickTop="1" thickBot="1" x14ac:dyDescent="0.25">
      <c r="A512" s="52" t="s">
        <v>88</v>
      </c>
      <c r="B512" s="104">
        <f t="shared" si="136"/>
        <v>0</v>
      </c>
      <c r="C512" s="104">
        <f t="shared" si="13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138"/>
        <v>0</v>
      </c>
    </row>
    <row r="513" spans="1:36" ht="15.95" hidden="1" customHeight="1" thickTop="1" thickBot="1" x14ac:dyDescent="0.25">
      <c r="A513" s="52" t="s">
        <v>106</v>
      </c>
      <c r="B513" s="104">
        <f t="shared" si="136"/>
        <v>0</v>
      </c>
      <c r="C513" s="104">
        <f t="shared" si="13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138"/>
        <v>0</v>
      </c>
    </row>
    <row r="514" spans="1:36" ht="15.95" hidden="1" customHeight="1" thickTop="1" thickBot="1" x14ac:dyDescent="0.25">
      <c r="A514" s="52" t="s">
        <v>104</v>
      </c>
      <c r="B514" s="104">
        <f t="shared" si="136"/>
        <v>0</v>
      </c>
      <c r="C514" s="104">
        <f t="shared" si="137"/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138"/>
        <v>0</v>
      </c>
    </row>
    <row r="515" spans="1:36" ht="15.95" hidden="1" customHeight="1" thickTop="1" thickBot="1" x14ac:dyDescent="0.25">
      <c r="A515" s="52" t="s">
        <v>111</v>
      </c>
      <c r="B515" s="104">
        <f>(D515+G515+J515+M515+P515+S515+V515+Y515+AB515+AE515+AH515)</f>
        <v>0</v>
      </c>
      <c r="C515" s="104">
        <f>(E515+H515+K515+N515+Q515+T515+W515+Z515+AC515+AF515+AI515)</f>
        <v>0</v>
      </c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9">
        <f t="shared" si="13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0</v>
      </c>
      <c r="C516" s="66">
        <f>SUM(C478:C515)</f>
        <v>0</v>
      </c>
      <c r="D516" s="66">
        <f>SUM(D478:D515)</f>
        <v>0</v>
      </c>
      <c r="E516" s="66">
        <f t="shared" ref="E516:AI516" si="139">SUM(E478:E515)</f>
        <v>0</v>
      </c>
      <c r="F516" s="66">
        <f t="shared" si="139"/>
        <v>0</v>
      </c>
      <c r="G516" s="66">
        <f t="shared" si="139"/>
        <v>0</v>
      </c>
      <c r="H516" s="66">
        <f t="shared" si="139"/>
        <v>0</v>
      </c>
      <c r="I516" s="66">
        <f t="shared" si="139"/>
        <v>0</v>
      </c>
      <c r="J516" s="66">
        <f t="shared" si="139"/>
        <v>0</v>
      </c>
      <c r="K516" s="66">
        <f t="shared" si="139"/>
        <v>0</v>
      </c>
      <c r="L516" s="66">
        <f t="shared" si="139"/>
        <v>0</v>
      </c>
      <c r="M516" s="66">
        <f t="shared" si="139"/>
        <v>0</v>
      </c>
      <c r="N516" s="66">
        <f t="shared" si="139"/>
        <v>0</v>
      </c>
      <c r="O516" s="66">
        <f t="shared" si="139"/>
        <v>0</v>
      </c>
      <c r="P516" s="66">
        <f t="shared" si="139"/>
        <v>0</v>
      </c>
      <c r="Q516" s="66">
        <f t="shared" si="139"/>
        <v>0</v>
      </c>
      <c r="R516" s="66">
        <f t="shared" si="139"/>
        <v>0</v>
      </c>
      <c r="S516" s="66">
        <f t="shared" si="139"/>
        <v>0</v>
      </c>
      <c r="T516" s="66">
        <f t="shared" si="139"/>
        <v>0</v>
      </c>
      <c r="U516" s="66">
        <f t="shared" si="139"/>
        <v>0</v>
      </c>
      <c r="V516" s="66">
        <f t="shared" si="139"/>
        <v>0</v>
      </c>
      <c r="W516" s="66">
        <f t="shared" si="139"/>
        <v>0</v>
      </c>
      <c r="X516" s="66">
        <f t="shared" si="139"/>
        <v>0</v>
      </c>
      <c r="Y516" s="66">
        <f t="shared" si="139"/>
        <v>0</v>
      </c>
      <c r="Z516" s="66">
        <f t="shared" si="139"/>
        <v>0</v>
      </c>
      <c r="AA516" s="66">
        <f t="shared" si="139"/>
        <v>0</v>
      </c>
      <c r="AB516" s="66">
        <f t="shared" si="139"/>
        <v>0</v>
      </c>
      <c r="AC516" s="66">
        <f t="shared" si="139"/>
        <v>0</v>
      </c>
      <c r="AD516" s="66">
        <f t="shared" si="139"/>
        <v>0</v>
      </c>
      <c r="AE516" s="66">
        <f t="shared" si="139"/>
        <v>0</v>
      </c>
      <c r="AF516" s="66">
        <f t="shared" si="139"/>
        <v>0</v>
      </c>
      <c r="AG516" s="66">
        <f t="shared" si="139"/>
        <v>0</v>
      </c>
      <c r="AH516" s="66">
        <f t="shared" si="139"/>
        <v>0</v>
      </c>
      <c r="AI516" s="66">
        <f t="shared" si="139"/>
        <v>0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90" t="e">
        <f>(C516/B519*100)</f>
        <v>#DIV/0!</v>
      </c>
      <c r="C518" s="190"/>
      <c r="D518" s="190" t="e">
        <f>(E516/D519*100)</f>
        <v>#DIV/0!</v>
      </c>
      <c r="E518" s="190"/>
      <c r="F518" s="36"/>
      <c r="G518" s="190" t="e">
        <f>(H516/G519*100)</f>
        <v>#DIV/0!</v>
      </c>
      <c r="H518" s="190"/>
      <c r="I518" s="36"/>
      <c r="J518" s="190" t="e">
        <f>(K516/J519*100)</f>
        <v>#DIV/0!</v>
      </c>
      <c r="K518" s="190"/>
      <c r="L518" s="36"/>
      <c r="M518" s="190" t="e">
        <f>(N516/M519*100)</f>
        <v>#DIV/0!</v>
      </c>
      <c r="N518" s="190"/>
      <c r="O518" s="36"/>
      <c r="P518" s="190" t="e">
        <f>(Q516/P519*100)</f>
        <v>#DIV/0!</v>
      </c>
      <c r="Q518" s="190"/>
      <c r="R518" s="36"/>
      <c r="S518" s="190" t="e">
        <f>(T516/S519*100)</f>
        <v>#DIV/0!</v>
      </c>
      <c r="T518" s="190"/>
      <c r="U518" s="36"/>
      <c r="V518" s="190" t="e">
        <f>(W516/V519*100)</f>
        <v>#DIV/0!</v>
      </c>
      <c r="W518" s="190"/>
      <c r="X518" s="36"/>
      <c r="Y518" s="190" t="e">
        <f>(Z516/Y519*100)</f>
        <v>#DIV/0!</v>
      </c>
      <c r="Z518" s="190"/>
      <c r="AA518" s="36"/>
      <c r="AB518" s="190" t="e">
        <f>(AC516/AB519*100)</f>
        <v>#DIV/0!</v>
      </c>
      <c r="AC518" s="190"/>
      <c r="AD518" s="36"/>
      <c r="AE518" s="190" t="e">
        <f>(AF516/AE519*100)</f>
        <v>#DIV/0!</v>
      </c>
      <c r="AF518" s="190"/>
      <c r="AG518" s="36"/>
      <c r="AH518" s="190" t="e">
        <f>(AI516/AH519*100)</f>
        <v>#DIV/0!</v>
      </c>
      <c r="AI518" s="190"/>
      <c r="AJ518" s="36"/>
    </row>
    <row r="519" spans="1:36" hidden="1" x14ac:dyDescent="0.2">
      <c r="A519" s="5" t="s">
        <v>39</v>
      </c>
      <c r="B519" s="188">
        <f>(B516+C516)</f>
        <v>0</v>
      </c>
      <c r="C519" s="189"/>
      <c r="D519" s="188">
        <f>(D516+E516)</f>
        <v>0</v>
      </c>
      <c r="E519" s="189"/>
      <c r="F519" s="37"/>
      <c r="G519" s="188">
        <f>(G516+H516)</f>
        <v>0</v>
      </c>
      <c r="H519" s="189"/>
      <c r="I519" s="37"/>
      <c r="J519" s="188">
        <f>(J516+K516)</f>
        <v>0</v>
      </c>
      <c r="K519" s="189"/>
      <c r="L519" s="37"/>
      <c r="M519" s="188">
        <f>(M516+N516)</f>
        <v>0</v>
      </c>
      <c r="N519" s="189"/>
      <c r="O519" s="37"/>
      <c r="P519" s="188">
        <f>(P516+Q516)</f>
        <v>0</v>
      </c>
      <c r="Q519" s="189"/>
      <c r="R519" s="37"/>
      <c r="S519" s="188">
        <f>(S516+T516)</f>
        <v>0</v>
      </c>
      <c r="T519" s="189"/>
      <c r="U519" s="37"/>
      <c r="V519" s="188">
        <f>(V516+W516)</f>
        <v>0</v>
      </c>
      <c r="W519" s="189"/>
      <c r="X519" s="37"/>
      <c r="Y519" s="188">
        <f>(Y516+Z516)</f>
        <v>0</v>
      </c>
      <c r="Z519" s="189"/>
      <c r="AA519" s="37"/>
      <c r="AB519" s="188">
        <f>(AB516+AC516)</f>
        <v>0</v>
      </c>
      <c r="AC519" s="189"/>
      <c r="AD519" s="37"/>
      <c r="AE519" s="188">
        <f>(AE516+AF516)</f>
        <v>0</v>
      </c>
      <c r="AF519" s="189"/>
      <c r="AG519" s="37"/>
      <c r="AH519" s="188">
        <f>(AH516+AI516)</f>
        <v>0</v>
      </c>
      <c r="AI519" s="189"/>
      <c r="AJ519" s="37"/>
    </row>
    <row r="520" spans="1:36" hidden="1" x14ac:dyDescent="0.2">
      <c r="A520" s="5" t="s">
        <v>40</v>
      </c>
      <c r="B520" s="190" t="e">
        <f>SUM(D520:AI520)</f>
        <v>#DIV/0!</v>
      </c>
      <c r="C520" s="189"/>
      <c r="D520" s="190" t="e">
        <f>(D519/B519*100)</f>
        <v>#DIV/0!</v>
      </c>
      <c r="E520" s="190"/>
      <c r="F520" s="36"/>
      <c r="G520" s="190" t="e">
        <f>(G519/B519*100)</f>
        <v>#DIV/0!</v>
      </c>
      <c r="H520" s="190"/>
      <c r="I520" s="36"/>
      <c r="J520" s="190" t="e">
        <f>(J519/B519*100)</f>
        <v>#DIV/0!</v>
      </c>
      <c r="K520" s="190"/>
      <c r="L520" s="36"/>
      <c r="M520" s="190" t="e">
        <f>(M519/B519*100)</f>
        <v>#DIV/0!</v>
      </c>
      <c r="N520" s="190"/>
      <c r="O520" s="36"/>
      <c r="P520" s="190" t="e">
        <f>(P519/B519*100)</f>
        <v>#DIV/0!</v>
      </c>
      <c r="Q520" s="190"/>
      <c r="R520" s="36"/>
      <c r="S520" s="190" t="e">
        <f>(S519/B519*100)</f>
        <v>#DIV/0!</v>
      </c>
      <c r="T520" s="190"/>
      <c r="U520" s="36"/>
      <c r="V520" s="190" t="e">
        <f>(V519/B519*100)</f>
        <v>#DIV/0!</v>
      </c>
      <c r="W520" s="190"/>
      <c r="X520" s="36"/>
      <c r="Y520" s="190" t="e">
        <f>(Y519/B519*100)</f>
        <v>#DIV/0!</v>
      </c>
      <c r="Z520" s="190"/>
      <c r="AA520" s="36"/>
      <c r="AB520" s="190" t="e">
        <f>(AB519/B519*100)</f>
        <v>#DIV/0!</v>
      </c>
      <c r="AC520" s="190"/>
      <c r="AD520" s="36"/>
      <c r="AE520" s="190" t="e">
        <f>(AE519/B519*100)</f>
        <v>#DIV/0!</v>
      </c>
      <c r="AF520" s="190"/>
      <c r="AG520" s="36"/>
      <c r="AH520" s="190" t="e">
        <f>(AH519/B519*100)</f>
        <v>#DIV/0!</v>
      </c>
      <c r="AI520" s="190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2" t="s">
        <v>42</v>
      </c>
      <c r="B528" s="192"/>
      <c r="C528" s="192"/>
      <c r="D528" s="192"/>
      <c r="E528" s="192"/>
      <c r="F528" s="192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  <c r="Z528" s="192"/>
      <c r="AA528" s="192"/>
      <c r="AB528" s="192"/>
      <c r="AC528" s="192"/>
      <c r="AD528" s="192"/>
      <c r="AE528" s="192"/>
      <c r="AF528" s="192"/>
      <c r="AG528" s="192"/>
      <c r="AH528" s="192"/>
      <c r="AI528" s="192"/>
    </row>
    <row r="529" spans="1:36" hidden="1" x14ac:dyDescent="0.2">
      <c r="A529" s="193" t="s">
        <v>56</v>
      </c>
      <c r="B529" s="193"/>
      <c r="C529" s="193"/>
      <c r="D529" s="193"/>
      <c r="E529" s="193"/>
      <c r="F529" s="193"/>
      <c r="G529" s="193"/>
      <c r="H529" s="193"/>
      <c r="I529" s="193"/>
      <c r="J529" s="193"/>
      <c r="K529" s="193"/>
      <c r="L529" s="193"/>
      <c r="M529" s="193"/>
      <c r="N529" s="193"/>
      <c r="O529" s="193"/>
      <c r="P529" s="193"/>
      <c r="Q529" s="193"/>
      <c r="R529" s="193"/>
      <c r="S529" s="193"/>
      <c r="T529" s="193"/>
      <c r="U529" s="193"/>
      <c r="V529" s="193"/>
      <c r="W529" s="193"/>
      <c r="X529" s="193"/>
      <c r="Y529" s="193"/>
      <c r="Z529" s="193"/>
      <c r="AA529" s="193"/>
      <c r="AB529" s="193"/>
      <c r="AC529" s="193"/>
      <c r="AD529" s="193"/>
      <c r="AE529" s="193"/>
      <c r="AF529" s="193"/>
      <c r="AG529" s="193"/>
      <c r="AH529" s="193"/>
      <c r="AI529" s="193"/>
    </row>
    <row r="530" spans="1:36" hidden="1" x14ac:dyDescent="0.2">
      <c r="A530" s="194" t="s">
        <v>130</v>
      </c>
      <c r="B530" s="195"/>
      <c r="C530" s="195"/>
      <c r="D530" s="195"/>
      <c r="E530" s="195"/>
      <c r="F530" s="195"/>
      <c r="G530" s="195"/>
      <c r="H530" s="195"/>
      <c r="I530" s="195"/>
      <c r="J530" s="195"/>
      <c r="K530" s="195"/>
      <c r="L530" s="195"/>
      <c r="M530" s="195"/>
      <c r="N530" s="195"/>
      <c r="O530" s="195"/>
      <c r="P530" s="195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F530" s="195"/>
      <c r="AG530" s="195"/>
      <c r="AH530" s="195"/>
      <c r="AI530" s="195"/>
    </row>
    <row r="531" spans="1:36" hidden="1" x14ac:dyDescent="0.2">
      <c r="A531" s="193" t="s">
        <v>114</v>
      </c>
      <c r="B531" s="193"/>
      <c r="C531" s="193"/>
      <c r="D531" s="193"/>
      <c r="E531" s="193"/>
      <c r="F531" s="193"/>
      <c r="G531" s="193"/>
      <c r="H531" s="193"/>
      <c r="I531" s="193"/>
      <c r="J531" s="193"/>
      <c r="K531" s="193"/>
      <c r="L531" s="193"/>
      <c r="M531" s="193"/>
      <c r="N531" s="193"/>
      <c r="O531" s="193"/>
      <c r="P531" s="193"/>
      <c r="Q531" s="193"/>
      <c r="R531" s="193"/>
      <c r="S531" s="193"/>
      <c r="T531" s="193"/>
      <c r="U531" s="193"/>
      <c r="V531" s="193"/>
      <c r="W531" s="193"/>
      <c r="X531" s="193"/>
      <c r="Y531" s="193"/>
      <c r="Z531" s="193"/>
      <c r="AA531" s="193"/>
      <c r="AB531" s="193"/>
      <c r="AC531" s="193"/>
      <c r="AD531" s="193"/>
      <c r="AE531" s="193"/>
      <c r="AF531" s="193"/>
      <c r="AG531" s="193"/>
      <c r="AH531" s="193"/>
      <c r="AI531" s="193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87" t="s">
        <v>33</v>
      </c>
      <c r="B534" s="191" t="s">
        <v>0</v>
      </c>
      <c r="C534" s="191"/>
      <c r="D534" s="191" t="s">
        <v>12</v>
      </c>
      <c r="E534" s="191"/>
      <c r="F534" s="157"/>
      <c r="G534" s="191" t="s">
        <v>13</v>
      </c>
      <c r="H534" s="191"/>
      <c r="I534" s="157"/>
      <c r="J534" s="191" t="s">
        <v>14</v>
      </c>
      <c r="K534" s="191"/>
      <c r="L534" s="157"/>
      <c r="M534" s="191" t="s">
        <v>15</v>
      </c>
      <c r="N534" s="191"/>
      <c r="O534" s="157"/>
      <c r="P534" s="191" t="s">
        <v>27</v>
      </c>
      <c r="Q534" s="191"/>
      <c r="R534" s="157"/>
      <c r="S534" s="191" t="s">
        <v>35</v>
      </c>
      <c r="T534" s="191"/>
      <c r="U534" s="157"/>
      <c r="V534" s="191" t="s">
        <v>16</v>
      </c>
      <c r="W534" s="191"/>
      <c r="X534" s="157"/>
      <c r="Y534" s="191" t="s">
        <v>68</v>
      </c>
      <c r="Z534" s="191"/>
      <c r="AA534" s="157"/>
      <c r="AB534" s="191" t="s">
        <v>34</v>
      </c>
      <c r="AC534" s="191"/>
      <c r="AD534" s="157"/>
      <c r="AE534" s="191" t="s">
        <v>17</v>
      </c>
      <c r="AF534" s="191"/>
      <c r="AG534" s="157"/>
      <c r="AH534" s="191" t="s">
        <v>18</v>
      </c>
      <c r="AI534" s="191"/>
      <c r="AJ534" s="74"/>
    </row>
    <row r="535" spans="1:36" ht="25.5" hidden="1" thickTop="1" thickBot="1" x14ac:dyDescent="0.25">
      <c r="A535" s="196"/>
      <c r="B535" s="157" t="s">
        <v>28</v>
      </c>
      <c r="C535" s="157" t="s">
        <v>25</v>
      </c>
      <c r="D535" s="157" t="s">
        <v>28</v>
      </c>
      <c r="E535" s="157" t="s">
        <v>25</v>
      </c>
      <c r="F535" s="157"/>
      <c r="G535" s="157" t="s">
        <v>28</v>
      </c>
      <c r="H535" s="157" t="s">
        <v>25</v>
      </c>
      <c r="I535" s="157"/>
      <c r="J535" s="157" t="s">
        <v>28</v>
      </c>
      <c r="K535" s="157" t="s">
        <v>25</v>
      </c>
      <c r="L535" s="157"/>
      <c r="M535" s="157" t="s">
        <v>28</v>
      </c>
      <c r="N535" s="157" t="s">
        <v>25</v>
      </c>
      <c r="O535" s="157"/>
      <c r="P535" s="157" t="s">
        <v>28</v>
      </c>
      <c r="Q535" s="157" t="s">
        <v>25</v>
      </c>
      <c r="R535" s="157"/>
      <c r="S535" s="157" t="s">
        <v>28</v>
      </c>
      <c r="T535" s="157" t="s">
        <v>25</v>
      </c>
      <c r="U535" s="157"/>
      <c r="V535" s="157" t="s">
        <v>28</v>
      </c>
      <c r="W535" s="157" t="s">
        <v>25</v>
      </c>
      <c r="X535" s="157"/>
      <c r="Y535" s="157" t="s">
        <v>28</v>
      </c>
      <c r="Z535" s="157" t="s">
        <v>25</v>
      </c>
      <c r="AA535" s="157"/>
      <c r="AB535" s="157" t="s">
        <v>28</v>
      </c>
      <c r="AC535" s="157" t="s">
        <v>25</v>
      </c>
      <c r="AD535" s="157"/>
      <c r="AE535" s="157" t="s">
        <v>28</v>
      </c>
      <c r="AF535" s="157" t="s">
        <v>25</v>
      </c>
      <c r="AG535" s="157"/>
      <c r="AH535" s="157" t="s">
        <v>28</v>
      </c>
      <c r="AI535" s="157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0</v>
      </c>
      <c r="C536" s="104">
        <f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>AH536+AI536</f>
        <v>0</v>
      </c>
    </row>
    <row r="537" spans="1:36" ht="15.95" hidden="1" customHeight="1" thickTop="1" thickBot="1" x14ac:dyDescent="0.25">
      <c r="A537" s="52" t="s">
        <v>163</v>
      </c>
      <c r="B537" s="104">
        <f t="shared" ref="B537:B572" si="140">(D537+G537+J537+M537+P537+S537+V537+Y537+AB537+AE537+AH537)</f>
        <v>0</v>
      </c>
      <c r="C537" s="104">
        <f t="shared" ref="C537:C572" si="141"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 t="shared" ref="AJ537:AJ573" si="142">AH537+AI537</f>
        <v>0</v>
      </c>
    </row>
    <row r="538" spans="1:36" ht="15.95" hidden="1" customHeight="1" thickTop="1" thickBot="1" x14ac:dyDescent="0.25">
      <c r="A538" s="52" t="s">
        <v>100</v>
      </c>
      <c r="B538" s="104">
        <f>(D538+G538+J538+M538+P538+S538+V538+Y538+AB538+AE538+AH538)</f>
        <v>0</v>
      </c>
      <c r="C538" s="104">
        <f>(E538+H538+K538+N538+Q538+T538+W538+Z538+AC538+AF538+AI538)</f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>AH538+AI538</f>
        <v>0</v>
      </c>
    </row>
    <row r="539" spans="1:36" ht="15.95" hidden="1" customHeight="1" thickTop="1" thickBot="1" x14ac:dyDescent="0.25">
      <c r="A539" s="52" t="s">
        <v>97</v>
      </c>
      <c r="B539" s="104">
        <f t="shared" si="140"/>
        <v>0</v>
      </c>
      <c r="C539" s="104">
        <f t="shared" si="14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42"/>
        <v>0</v>
      </c>
    </row>
    <row r="540" spans="1:36" ht="15.95" hidden="1" customHeight="1" thickTop="1" thickBot="1" x14ac:dyDescent="0.25">
      <c r="A540" s="52" t="s">
        <v>92</v>
      </c>
      <c r="B540" s="104">
        <f t="shared" si="140"/>
        <v>0</v>
      </c>
      <c r="C540" s="104">
        <f t="shared" si="14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42"/>
        <v>0</v>
      </c>
    </row>
    <row r="541" spans="1:36" ht="15.95" hidden="1" customHeight="1" thickTop="1" thickBot="1" x14ac:dyDescent="0.25">
      <c r="A541" s="52" t="s">
        <v>89</v>
      </c>
      <c r="B541" s="104">
        <f t="shared" si="140"/>
        <v>0</v>
      </c>
      <c r="C541" s="104">
        <f t="shared" si="14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42"/>
        <v>0</v>
      </c>
    </row>
    <row r="542" spans="1:36" ht="15.95" hidden="1" customHeight="1" thickTop="1" thickBot="1" x14ac:dyDescent="0.25">
      <c r="A542" s="52" t="s">
        <v>94</v>
      </c>
      <c r="B542" s="104">
        <f t="shared" si="140"/>
        <v>0</v>
      </c>
      <c r="C542" s="104">
        <f t="shared" si="14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0">
        <f t="shared" si="142"/>
        <v>0</v>
      </c>
    </row>
    <row r="543" spans="1:36" ht="15.95" hidden="1" customHeight="1" thickTop="1" thickBot="1" x14ac:dyDescent="0.25">
      <c r="A543" s="52" t="s">
        <v>90</v>
      </c>
      <c r="B543" s="104">
        <f t="shared" si="140"/>
        <v>0</v>
      </c>
      <c r="C543" s="104">
        <f t="shared" si="14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50"/>
      <c r="AJ543" s="100">
        <f t="shared" si="142"/>
        <v>0</v>
      </c>
    </row>
    <row r="544" spans="1:36" ht="15.95" hidden="1" customHeight="1" thickTop="1" thickBot="1" x14ac:dyDescent="0.25">
      <c r="A544" s="52" t="s">
        <v>78</v>
      </c>
      <c r="B544" s="104">
        <f t="shared" si="140"/>
        <v>0</v>
      </c>
      <c r="C544" s="104">
        <f t="shared" si="14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42"/>
        <v>0</v>
      </c>
    </row>
    <row r="545" spans="1:36" ht="15.95" hidden="1" customHeight="1" thickTop="1" thickBot="1" x14ac:dyDescent="0.25">
      <c r="A545" s="52" t="s">
        <v>96</v>
      </c>
      <c r="B545" s="104">
        <f t="shared" si="140"/>
        <v>0</v>
      </c>
      <c r="C545" s="104">
        <f t="shared" si="14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42"/>
        <v>0</v>
      </c>
    </row>
    <row r="546" spans="1:36" ht="15.95" hidden="1" customHeight="1" thickTop="1" thickBot="1" x14ac:dyDescent="0.25">
      <c r="A546" s="52" t="s">
        <v>99</v>
      </c>
      <c r="B546" s="104">
        <f t="shared" si="140"/>
        <v>0</v>
      </c>
      <c r="C546" s="104">
        <f t="shared" si="14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42"/>
        <v>0</v>
      </c>
    </row>
    <row r="547" spans="1:36" ht="15.95" hidden="1" customHeight="1" thickTop="1" thickBot="1" x14ac:dyDescent="0.25">
      <c r="A547" s="52" t="s">
        <v>83</v>
      </c>
      <c r="B547" s="104">
        <f t="shared" si="140"/>
        <v>0</v>
      </c>
      <c r="C547" s="104">
        <f t="shared" si="14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42"/>
        <v>0</v>
      </c>
    </row>
    <row r="548" spans="1:36" ht="15.95" hidden="1" customHeight="1" thickTop="1" thickBot="1" x14ac:dyDescent="0.25">
      <c r="A548" s="52" t="s">
        <v>85</v>
      </c>
      <c r="B548" s="104">
        <f t="shared" si="140"/>
        <v>0</v>
      </c>
      <c r="C548" s="104">
        <f t="shared" si="14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42"/>
        <v>0</v>
      </c>
    </row>
    <row r="549" spans="1:36" ht="15.95" hidden="1" customHeight="1" thickTop="1" thickBot="1" x14ac:dyDescent="0.25">
      <c r="A549" s="52" t="s">
        <v>81</v>
      </c>
      <c r="B549" s="104">
        <f t="shared" si="140"/>
        <v>0</v>
      </c>
      <c r="C549" s="104">
        <f t="shared" si="14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 t="shared" si="142"/>
        <v>0</v>
      </c>
    </row>
    <row r="550" spans="1:36" ht="15.95" hidden="1" customHeight="1" thickTop="1" thickBot="1" x14ac:dyDescent="0.25">
      <c r="A550" s="52" t="s">
        <v>80</v>
      </c>
      <c r="B550" s="104">
        <f t="shared" si="140"/>
        <v>0</v>
      </c>
      <c r="C550" s="104">
        <f t="shared" si="14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>AH550+AI550</f>
        <v>0</v>
      </c>
    </row>
    <row r="551" spans="1:36" ht="15.95" hidden="1" customHeight="1" thickTop="1" thickBot="1" x14ac:dyDescent="0.25">
      <c r="A551" s="52" t="s">
        <v>108</v>
      </c>
      <c r="B551" s="104">
        <f t="shared" si="140"/>
        <v>0</v>
      </c>
      <c r="C551" s="104">
        <f t="shared" si="14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42"/>
        <v>0</v>
      </c>
    </row>
    <row r="552" spans="1:36" ht="15.95" hidden="1" customHeight="1" thickTop="1" thickBot="1" x14ac:dyDescent="0.25">
      <c r="A552" s="52" t="s">
        <v>79</v>
      </c>
      <c r="B552" s="104">
        <f t="shared" si="140"/>
        <v>0</v>
      </c>
      <c r="C552" s="104">
        <f t="shared" si="14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42"/>
        <v>0</v>
      </c>
    </row>
    <row r="553" spans="1:36" ht="15.95" hidden="1" customHeight="1" thickTop="1" thickBot="1" x14ac:dyDescent="0.25">
      <c r="A553" s="52" t="s">
        <v>84</v>
      </c>
      <c r="B553" s="104">
        <f t="shared" si="140"/>
        <v>0</v>
      </c>
      <c r="C553" s="104">
        <f t="shared" si="14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42"/>
        <v>0</v>
      </c>
    </row>
    <row r="554" spans="1:36" ht="15.95" hidden="1" customHeight="1" thickTop="1" thickBot="1" x14ac:dyDescent="0.25">
      <c r="A554" s="52" t="s">
        <v>101</v>
      </c>
      <c r="B554" s="104">
        <f t="shared" si="140"/>
        <v>0</v>
      </c>
      <c r="C554" s="104">
        <f t="shared" si="14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42"/>
        <v>0</v>
      </c>
    </row>
    <row r="555" spans="1:36" ht="15.95" hidden="1" customHeight="1" thickTop="1" thickBot="1" x14ac:dyDescent="0.25">
      <c r="A555" s="52" t="s">
        <v>93</v>
      </c>
      <c r="B555" s="104">
        <f t="shared" si="140"/>
        <v>0</v>
      </c>
      <c r="C555" s="104">
        <f t="shared" si="14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42"/>
        <v>0</v>
      </c>
    </row>
    <row r="556" spans="1:36" ht="15.95" hidden="1" customHeight="1" thickTop="1" thickBot="1" x14ac:dyDescent="0.25">
      <c r="A556" s="52" t="s">
        <v>102</v>
      </c>
      <c r="B556" s="104">
        <f t="shared" si="140"/>
        <v>0</v>
      </c>
      <c r="C556" s="104">
        <f t="shared" si="14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42"/>
        <v>0</v>
      </c>
    </row>
    <row r="557" spans="1:36" ht="15.95" hidden="1" customHeight="1" thickTop="1" thickBot="1" x14ac:dyDescent="0.25">
      <c r="A557" s="51" t="s">
        <v>116</v>
      </c>
      <c r="B557" s="104">
        <f t="shared" si="140"/>
        <v>0</v>
      </c>
      <c r="C557" s="104">
        <f t="shared" si="14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42"/>
        <v>0</v>
      </c>
    </row>
    <row r="558" spans="1:36" ht="15.95" hidden="1" customHeight="1" thickTop="1" thickBot="1" x14ac:dyDescent="0.25">
      <c r="A558" s="52" t="s">
        <v>107</v>
      </c>
      <c r="B558" s="104">
        <f t="shared" si="140"/>
        <v>0</v>
      </c>
      <c r="C558" s="104">
        <f t="shared" si="14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42"/>
        <v>0</v>
      </c>
    </row>
    <row r="559" spans="1:36" ht="15.95" hidden="1" customHeight="1" thickTop="1" thickBot="1" x14ac:dyDescent="0.25">
      <c r="A559" s="52" t="s">
        <v>82</v>
      </c>
      <c r="B559" s="104">
        <f t="shared" si="140"/>
        <v>0</v>
      </c>
      <c r="C559" s="104">
        <f t="shared" si="14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42"/>
        <v>0</v>
      </c>
    </row>
    <row r="560" spans="1:36" ht="15.95" hidden="1" customHeight="1" thickTop="1" thickBot="1" x14ac:dyDescent="0.25">
      <c r="A560" s="52" t="s">
        <v>105</v>
      </c>
      <c r="B560" s="104">
        <f t="shared" si="140"/>
        <v>0</v>
      </c>
      <c r="C560" s="104">
        <f t="shared" si="14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42"/>
        <v>0</v>
      </c>
    </row>
    <row r="561" spans="1:36" ht="15.95" hidden="1" customHeight="1" thickTop="1" thickBot="1" x14ac:dyDescent="0.25">
      <c r="A561" s="52" t="s">
        <v>115</v>
      </c>
      <c r="B561" s="104">
        <f t="shared" si="140"/>
        <v>0</v>
      </c>
      <c r="C561" s="104">
        <f t="shared" si="14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0">
        <f t="shared" si="142"/>
        <v>0</v>
      </c>
    </row>
    <row r="562" spans="1:36" ht="15.95" hidden="1" customHeight="1" thickTop="1" thickBot="1" x14ac:dyDescent="0.25">
      <c r="A562" s="52" t="s">
        <v>117</v>
      </c>
      <c r="B562" s="104">
        <f t="shared" si="140"/>
        <v>0</v>
      </c>
      <c r="C562" s="104">
        <f t="shared" si="14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42"/>
        <v>0</v>
      </c>
    </row>
    <row r="563" spans="1:36" ht="15.95" hidden="1" customHeight="1" thickTop="1" thickBot="1" x14ac:dyDescent="0.25">
      <c r="A563" s="52" t="s">
        <v>120</v>
      </c>
      <c r="B563" s="104">
        <f t="shared" si="140"/>
        <v>0</v>
      </c>
      <c r="C563" s="104">
        <f t="shared" si="14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42"/>
        <v>0</v>
      </c>
    </row>
    <row r="564" spans="1:36" ht="15.95" hidden="1" customHeight="1" thickTop="1" thickBot="1" x14ac:dyDescent="0.25">
      <c r="A564" s="52" t="s">
        <v>166</v>
      </c>
      <c r="B564" s="104">
        <f t="shared" si="140"/>
        <v>0</v>
      </c>
      <c r="C564" s="104">
        <f t="shared" si="14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42"/>
        <v>0</v>
      </c>
    </row>
    <row r="565" spans="1:36" ht="15.95" hidden="1" customHeight="1" thickTop="1" thickBot="1" x14ac:dyDescent="0.25">
      <c r="A565" s="52" t="s">
        <v>103</v>
      </c>
      <c r="B565" s="104">
        <f t="shared" si="140"/>
        <v>0</v>
      </c>
      <c r="C565" s="104">
        <f t="shared" si="14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42"/>
        <v>0</v>
      </c>
    </row>
    <row r="566" spans="1:36" ht="15.95" hidden="1" customHeight="1" thickTop="1" thickBot="1" x14ac:dyDescent="0.25">
      <c r="A566" s="51" t="s">
        <v>110</v>
      </c>
      <c r="B566" s="104">
        <f t="shared" si="140"/>
        <v>0</v>
      </c>
      <c r="C566" s="104">
        <f t="shared" si="14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42"/>
        <v>0</v>
      </c>
    </row>
    <row r="567" spans="1:36" ht="15.95" hidden="1" customHeight="1" thickTop="1" thickBot="1" x14ac:dyDescent="0.25">
      <c r="A567" s="52" t="s">
        <v>164</v>
      </c>
      <c r="B567" s="104">
        <f t="shared" si="140"/>
        <v>0</v>
      </c>
      <c r="C567" s="104">
        <f t="shared" si="14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42"/>
        <v>0</v>
      </c>
    </row>
    <row r="568" spans="1:36" ht="15.95" hidden="1" customHeight="1" thickTop="1" thickBot="1" x14ac:dyDescent="0.25">
      <c r="A568" s="52" t="s">
        <v>119</v>
      </c>
      <c r="B568" s="104">
        <f t="shared" si="140"/>
        <v>0</v>
      </c>
      <c r="C568" s="104">
        <f t="shared" si="14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42"/>
        <v>0</v>
      </c>
    </row>
    <row r="569" spans="1:36" ht="15.95" hidden="1" customHeight="1" thickTop="1" thickBot="1" x14ac:dyDescent="0.25">
      <c r="A569" s="52" t="s">
        <v>121</v>
      </c>
      <c r="B569" s="104">
        <f t="shared" si="140"/>
        <v>0</v>
      </c>
      <c r="C569" s="104">
        <f t="shared" si="14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42"/>
        <v>0</v>
      </c>
    </row>
    <row r="570" spans="1:36" ht="15.95" hidden="1" customHeight="1" thickTop="1" thickBot="1" x14ac:dyDescent="0.25">
      <c r="A570" s="52" t="s">
        <v>88</v>
      </c>
      <c r="B570" s="104">
        <f t="shared" si="140"/>
        <v>0</v>
      </c>
      <c r="C570" s="104">
        <f t="shared" si="14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42"/>
        <v>0</v>
      </c>
    </row>
    <row r="571" spans="1:36" ht="15.95" hidden="1" customHeight="1" thickTop="1" thickBot="1" x14ac:dyDescent="0.25">
      <c r="A571" s="52" t="s">
        <v>106</v>
      </c>
      <c r="B571" s="104">
        <f t="shared" si="140"/>
        <v>0</v>
      </c>
      <c r="C571" s="104">
        <f t="shared" si="14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42"/>
        <v>0</v>
      </c>
    </row>
    <row r="572" spans="1:36" ht="15.95" hidden="1" customHeight="1" thickTop="1" thickBot="1" x14ac:dyDescent="0.25">
      <c r="A572" s="52" t="s">
        <v>104</v>
      </c>
      <c r="B572" s="104">
        <f t="shared" si="140"/>
        <v>0</v>
      </c>
      <c r="C572" s="104">
        <f t="shared" si="141"/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42"/>
        <v>0</v>
      </c>
    </row>
    <row r="573" spans="1:36" ht="15.95" hidden="1" customHeight="1" thickTop="1" thickBot="1" x14ac:dyDescent="0.25">
      <c r="A573" s="52" t="s">
        <v>111</v>
      </c>
      <c r="B573" s="104">
        <f>(D573+G573+J573+M573+P573+S573+V573+Y573+AB573+AE573+AH573)</f>
        <v>0</v>
      </c>
      <c r="C573" s="104">
        <f>(E573+H573+K573+N573+Q573+T573+W573+Z573+AC573+AF573+AI573)</f>
        <v>0</v>
      </c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0">
        <f t="shared" si="14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143">SUM(B536:B573)</f>
        <v>0</v>
      </c>
      <c r="C574" s="66">
        <f t="shared" si="143"/>
        <v>0</v>
      </c>
      <c r="D574" s="66">
        <f t="shared" si="143"/>
        <v>0</v>
      </c>
      <c r="E574" s="66">
        <f t="shared" si="143"/>
        <v>0</v>
      </c>
      <c r="F574" s="66">
        <f t="shared" si="143"/>
        <v>0</v>
      </c>
      <c r="G574" s="66">
        <f t="shared" si="143"/>
        <v>0</v>
      </c>
      <c r="H574" s="66">
        <f t="shared" si="143"/>
        <v>0</v>
      </c>
      <c r="I574" s="66">
        <f t="shared" si="143"/>
        <v>0</v>
      </c>
      <c r="J574" s="66">
        <f t="shared" si="143"/>
        <v>0</v>
      </c>
      <c r="K574" s="66">
        <f t="shared" si="143"/>
        <v>0</v>
      </c>
      <c r="L574" s="66">
        <f t="shared" si="143"/>
        <v>0</v>
      </c>
      <c r="M574" s="66">
        <f t="shared" si="143"/>
        <v>0</v>
      </c>
      <c r="N574" s="66">
        <f t="shared" si="143"/>
        <v>0</v>
      </c>
      <c r="O574" s="66">
        <f t="shared" si="143"/>
        <v>0</v>
      </c>
      <c r="P574" s="66">
        <f t="shared" si="143"/>
        <v>0</v>
      </c>
      <c r="Q574" s="66">
        <f t="shared" si="143"/>
        <v>0</v>
      </c>
      <c r="R574" s="66">
        <f t="shared" si="143"/>
        <v>0</v>
      </c>
      <c r="S574" s="66">
        <f t="shared" si="143"/>
        <v>0</v>
      </c>
      <c r="T574" s="66">
        <f t="shared" si="143"/>
        <v>0</v>
      </c>
      <c r="U574" s="66">
        <f t="shared" si="143"/>
        <v>0</v>
      </c>
      <c r="V574" s="66">
        <f t="shared" si="143"/>
        <v>0</v>
      </c>
      <c r="W574" s="66">
        <f t="shared" si="143"/>
        <v>0</v>
      </c>
      <c r="X574" s="66">
        <f t="shared" si="143"/>
        <v>0</v>
      </c>
      <c r="Y574" s="66">
        <f t="shared" si="143"/>
        <v>0</v>
      </c>
      <c r="Z574" s="66">
        <f t="shared" si="143"/>
        <v>0</v>
      </c>
      <c r="AA574" s="66">
        <f t="shared" si="143"/>
        <v>0</v>
      </c>
      <c r="AB574" s="66">
        <f t="shared" si="143"/>
        <v>0</v>
      </c>
      <c r="AC574" s="66">
        <f t="shared" si="143"/>
        <v>0</v>
      </c>
      <c r="AD574" s="66">
        <f t="shared" si="143"/>
        <v>0</v>
      </c>
      <c r="AE574" s="66">
        <f t="shared" si="143"/>
        <v>0</v>
      </c>
      <c r="AF574" s="66">
        <f t="shared" si="143"/>
        <v>0</v>
      </c>
      <c r="AG574" s="66">
        <f t="shared" si="143"/>
        <v>0</v>
      </c>
      <c r="AH574" s="66">
        <f t="shared" si="143"/>
        <v>0</v>
      </c>
      <c r="AI574" s="66">
        <f t="shared" si="143"/>
        <v>0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90" t="e">
        <f>(C574/B577*100)</f>
        <v>#DIV/0!</v>
      </c>
      <c r="C576" s="190"/>
      <c r="D576" s="190" t="e">
        <f>(E574/D577*100)</f>
        <v>#DIV/0!</v>
      </c>
      <c r="E576" s="190"/>
      <c r="F576" s="36"/>
      <c r="G576" s="190" t="e">
        <f>(H574/G577*100)</f>
        <v>#DIV/0!</v>
      </c>
      <c r="H576" s="190"/>
      <c r="I576" s="36"/>
      <c r="J576" s="190" t="e">
        <f>(K574/J577*100)</f>
        <v>#DIV/0!</v>
      </c>
      <c r="K576" s="190"/>
      <c r="L576" s="36"/>
      <c r="M576" s="190" t="e">
        <f>(N574/M577*100)</f>
        <v>#DIV/0!</v>
      </c>
      <c r="N576" s="190"/>
      <c r="O576" s="36"/>
      <c r="P576" s="190" t="e">
        <f>(Q574/P577*100)</f>
        <v>#DIV/0!</v>
      </c>
      <c r="Q576" s="190"/>
      <c r="R576" s="36"/>
      <c r="S576" s="190" t="e">
        <f>(T574/S577*100)</f>
        <v>#DIV/0!</v>
      </c>
      <c r="T576" s="190"/>
      <c r="U576" s="36"/>
      <c r="V576" s="190" t="e">
        <f>(W574/V577*100)</f>
        <v>#DIV/0!</v>
      </c>
      <c r="W576" s="190"/>
      <c r="X576" s="36"/>
      <c r="Y576" s="190" t="e">
        <f>(Z574/Y577*100)</f>
        <v>#DIV/0!</v>
      </c>
      <c r="Z576" s="190"/>
      <c r="AA576" s="36"/>
      <c r="AB576" s="190" t="e">
        <f>(AC574/AB577*100)</f>
        <v>#DIV/0!</v>
      </c>
      <c r="AC576" s="190"/>
      <c r="AD576" s="36"/>
      <c r="AE576" s="190" t="e">
        <f>(AF574/AE577*100)</f>
        <v>#DIV/0!</v>
      </c>
      <c r="AF576" s="190"/>
      <c r="AG576" s="36"/>
      <c r="AH576" s="190" t="e">
        <f>(AI574/AH577*100)</f>
        <v>#DIV/0!</v>
      </c>
      <c r="AI576" s="190"/>
      <c r="AJ576" s="36"/>
    </row>
    <row r="577" spans="1:36" hidden="1" x14ac:dyDescent="0.2">
      <c r="A577" s="5" t="s">
        <v>39</v>
      </c>
      <c r="B577" s="188">
        <f>(B574+C574)</f>
        <v>0</v>
      </c>
      <c r="C577" s="189"/>
      <c r="D577" s="188">
        <f>(D574+E574)</f>
        <v>0</v>
      </c>
      <c r="E577" s="189"/>
      <c r="F577" s="37"/>
      <c r="G577" s="188">
        <f>(G574+H574)</f>
        <v>0</v>
      </c>
      <c r="H577" s="189"/>
      <c r="I577" s="37"/>
      <c r="J577" s="188">
        <f>(J574+K574)</f>
        <v>0</v>
      </c>
      <c r="K577" s="189"/>
      <c r="L577" s="37"/>
      <c r="M577" s="188">
        <f>(M574+N574)</f>
        <v>0</v>
      </c>
      <c r="N577" s="189"/>
      <c r="O577" s="37"/>
      <c r="P577" s="188">
        <f>(P574+Q574)</f>
        <v>0</v>
      </c>
      <c r="Q577" s="189"/>
      <c r="R577" s="37"/>
      <c r="S577" s="188">
        <f>(S574+T574)</f>
        <v>0</v>
      </c>
      <c r="T577" s="189"/>
      <c r="U577" s="37"/>
      <c r="V577" s="188">
        <f>(V574+W574)</f>
        <v>0</v>
      </c>
      <c r="W577" s="189"/>
      <c r="X577" s="37"/>
      <c r="Y577" s="188">
        <f>(Y574+Z574)</f>
        <v>0</v>
      </c>
      <c r="Z577" s="189"/>
      <c r="AA577" s="37"/>
      <c r="AB577" s="188">
        <f>(AB574+AC574)</f>
        <v>0</v>
      </c>
      <c r="AC577" s="189"/>
      <c r="AD577" s="37"/>
      <c r="AE577" s="188">
        <f>(AE574+AF574)</f>
        <v>0</v>
      </c>
      <c r="AF577" s="189"/>
      <c r="AG577" s="37"/>
      <c r="AH577" s="188">
        <f>(AH574+AI574)</f>
        <v>0</v>
      </c>
      <c r="AI577" s="189"/>
      <c r="AJ577" s="37"/>
    </row>
    <row r="578" spans="1:36" hidden="1" x14ac:dyDescent="0.2">
      <c r="A578" s="5" t="s">
        <v>40</v>
      </c>
      <c r="B578" s="190" t="e">
        <f>SUM(D578:AI578)</f>
        <v>#DIV/0!</v>
      </c>
      <c r="C578" s="189"/>
      <c r="D578" s="190" t="e">
        <f>(D577/B577*100)</f>
        <v>#DIV/0!</v>
      </c>
      <c r="E578" s="190"/>
      <c r="F578" s="36"/>
      <c r="G578" s="190" t="e">
        <f>(G577/B577*100)</f>
        <v>#DIV/0!</v>
      </c>
      <c r="H578" s="190"/>
      <c r="I578" s="36"/>
      <c r="J578" s="190" t="e">
        <f>(J577/B577*100)</f>
        <v>#DIV/0!</v>
      </c>
      <c r="K578" s="190"/>
      <c r="L578" s="36"/>
      <c r="M578" s="190" t="e">
        <f>(M577/B577*100)</f>
        <v>#DIV/0!</v>
      </c>
      <c r="N578" s="190"/>
      <c r="O578" s="36"/>
      <c r="P578" s="190" t="e">
        <f>(P577/B577*100)</f>
        <v>#DIV/0!</v>
      </c>
      <c r="Q578" s="190"/>
      <c r="R578" s="36"/>
      <c r="S578" s="190" t="e">
        <f>(S577/B577*100)</f>
        <v>#DIV/0!</v>
      </c>
      <c r="T578" s="190"/>
      <c r="U578" s="36"/>
      <c r="V578" s="190" t="e">
        <f>(V577/B577*100)</f>
        <v>#DIV/0!</v>
      </c>
      <c r="W578" s="190"/>
      <c r="X578" s="36"/>
      <c r="Y578" s="190" t="e">
        <f>(Y577/B577*100)</f>
        <v>#DIV/0!</v>
      </c>
      <c r="Z578" s="190"/>
      <c r="AA578" s="36"/>
      <c r="AB578" s="190" t="e">
        <f>(AB577/B577*100)</f>
        <v>#DIV/0!</v>
      </c>
      <c r="AC578" s="190"/>
      <c r="AD578" s="36"/>
      <c r="AE578" s="190" t="e">
        <f>(AE577/B577*100)</f>
        <v>#DIV/0!</v>
      </c>
      <c r="AF578" s="190"/>
      <c r="AG578" s="36"/>
      <c r="AH578" s="190" t="e">
        <f>(AH577/B577*100)</f>
        <v>#DIV/0!</v>
      </c>
      <c r="AI578" s="190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2" t="s">
        <v>42</v>
      </c>
      <c r="B587" s="192"/>
      <c r="C587" s="192"/>
      <c r="D587" s="192"/>
      <c r="E587" s="192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  <c r="AA587" s="192"/>
      <c r="AB587" s="192"/>
      <c r="AC587" s="192"/>
      <c r="AD587" s="192"/>
      <c r="AE587" s="192"/>
      <c r="AF587" s="192"/>
      <c r="AG587" s="192"/>
      <c r="AH587" s="192"/>
      <c r="AI587" s="192"/>
    </row>
    <row r="588" spans="1:36" hidden="1" x14ac:dyDescent="0.2">
      <c r="A588" s="193" t="s">
        <v>56</v>
      </c>
      <c r="B588" s="193"/>
      <c r="C588" s="193"/>
      <c r="D588" s="193"/>
      <c r="E588" s="193"/>
      <c r="F588" s="193"/>
      <c r="G588" s="193"/>
      <c r="H588" s="193"/>
      <c r="I588" s="193"/>
      <c r="J588" s="193"/>
      <c r="K588" s="193"/>
      <c r="L588" s="193"/>
      <c r="M588" s="193"/>
      <c r="N588" s="193"/>
      <c r="O588" s="193"/>
      <c r="P588" s="193"/>
      <c r="Q588" s="193"/>
      <c r="R588" s="193"/>
      <c r="S588" s="193"/>
      <c r="T588" s="193"/>
      <c r="U588" s="193"/>
      <c r="V588" s="193"/>
      <c r="W588" s="193"/>
      <c r="X588" s="193"/>
      <c r="Y588" s="193"/>
      <c r="Z588" s="193"/>
      <c r="AA588" s="193"/>
      <c r="AB588" s="193"/>
      <c r="AC588" s="193"/>
      <c r="AD588" s="193"/>
      <c r="AE588" s="193"/>
      <c r="AF588" s="193"/>
      <c r="AG588" s="193"/>
      <c r="AH588" s="193"/>
      <c r="AI588" s="193"/>
    </row>
    <row r="589" spans="1:36" hidden="1" x14ac:dyDescent="0.2">
      <c r="A589" s="194" t="s">
        <v>131</v>
      </c>
      <c r="B589" s="195"/>
      <c r="C589" s="195"/>
      <c r="D589" s="195"/>
      <c r="E589" s="195"/>
      <c r="F589" s="195"/>
      <c r="G589" s="195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F589" s="195"/>
      <c r="AG589" s="195"/>
      <c r="AH589" s="195"/>
      <c r="AI589" s="195"/>
    </row>
    <row r="590" spans="1:36" hidden="1" x14ac:dyDescent="0.2">
      <c r="A590" s="193" t="s">
        <v>114</v>
      </c>
      <c r="B590" s="193"/>
      <c r="C590" s="193"/>
      <c r="D590" s="193"/>
      <c r="E590" s="193"/>
      <c r="F590" s="193"/>
      <c r="G590" s="193"/>
      <c r="H590" s="193"/>
      <c r="I590" s="193"/>
      <c r="J590" s="193"/>
      <c r="K590" s="193"/>
      <c r="L590" s="193"/>
      <c r="M590" s="193"/>
      <c r="N590" s="193"/>
      <c r="O590" s="193"/>
      <c r="P590" s="193"/>
      <c r="Q590" s="193"/>
      <c r="R590" s="193"/>
      <c r="S590" s="193"/>
      <c r="T590" s="193"/>
      <c r="U590" s="193"/>
      <c r="V590" s="193"/>
      <c r="W590" s="193"/>
      <c r="X590" s="193"/>
      <c r="Y590" s="193"/>
      <c r="Z590" s="193"/>
      <c r="AA590" s="193"/>
      <c r="AB590" s="193"/>
      <c r="AC590" s="193"/>
      <c r="AD590" s="193"/>
      <c r="AE590" s="193"/>
      <c r="AF590" s="193"/>
      <c r="AG590" s="193"/>
      <c r="AH590" s="193"/>
      <c r="AI590" s="193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87" t="s">
        <v>33</v>
      </c>
      <c r="B593" s="191" t="s">
        <v>0</v>
      </c>
      <c r="C593" s="191"/>
      <c r="D593" s="191" t="s">
        <v>12</v>
      </c>
      <c r="E593" s="191"/>
      <c r="F593" s="157"/>
      <c r="G593" s="191" t="s">
        <v>13</v>
      </c>
      <c r="H593" s="191"/>
      <c r="I593" s="157"/>
      <c r="J593" s="191" t="s">
        <v>14</v>
      </c>
      <c r="K593" s="191"/>
      <c r="L593" s="157"/>
      <c r="M593" s="191" t="s">
        <v>15</v>
      </c>
      <c r="N593" s="191"/>
      <c r="O593" s="157"/>
      <c r="P593" s="191" t="s">
        <v>27</v>
      </c>
      <c r="Q593" s="191"/>
      <c r="R593" s="157"/>
      <c r="S593" s="191" t="s">
        <v>35</v>
      </c>
      <c r="T593" s="191"/>
      <c r="U593" s="157"/>
      <c r="V593" s="191" t="s">
        <v>16</v>
      </c>
      <c r="W593" s="191"/>
      <c r="X593" s="157"/>
      <c r="Y593" s="191" t="s">
        <v>68</v>
      </c>
      <c r="Z593" s="191"/>
      <c r="AA593" s="157"/>
      <c r="AB593" s="191" t="s">
        <v>34</v>
      </c>
      <c r="AC593" s="191"/>
      <c r="AD593" s="157"/>
      <c r="AE593" s="191" t="s">
        <v>17</v>
      </c>
      <c r="AF593" s="191"/>
      <c r="AG593" s="157"/>
      <c r="AH593" s="191" t="s">
        <v>18</v>
      </c>
      <c r="AI593" s="191"/>
      <c r="AJ593" s="29"/>
    </row>
    <row r="594" spans="1:36" ht="25.5" hidden="1" thickTop="1" thickBot="1" x14ac:dyDescent="0.25">
      <c r="A594" s="196"/>
      <c r="B594" s="157" t="s">
        <v>28</v>
      </c>
      <c r="C594" s="157" t="s">
        <v>25</v>
      </c>
      <c r="D594" s="157" t="s">
        <v>28</v>
      </c>
      <c r="E594" s="157" t="s">
        <v>25</v>
      </c>
      <c r="F594" s="157"/>
      <c r="G594" s="157" t="s">
        <v>28</v>
      </c>
      <c r="H594" s="157" t="s">
        <v>25</v>
      </c>
      <c r="I594" s="157"/>
      <c r="J594" s="157" t="s">
        <v>28</v>
      </c>
      <c r="K594" s="157" t="s">
        <v>25</v>
      </c>
      <c r="L594" s="157"/>
      <c r="M594" s="157" t="s">
        <v>28</v>
      </c>
      <c r="N594" s="157" t="s">
        <v>25</v>
      </c>
      <c r="O594" s="157"/>
      <c r="P594" s="157" t="s">
        <v>28</v>
      </c>
      <c r="Q594" s="157" t="s">
        <v>25</v>
      </c>
      <c r="R594" s="157"/>
      <c r="S594" s="157" t="s">
        <v>28</v>
      </c>
      <c r="T594" s="157" t="s">
        <v>25</v>
      </c>
      <c r="U594" s="157"/>
      <c r="V594" s="157" t="s">
        <v>28</v>
      </c>
      <c r="W594" s="157" t="s">
        <v>25</v>
      </c>
      <c r="X594" s="157"/>
      <c r="Y594" s="157" t="s">
        <v>28</v>
      </c>
      <c r="Z594" s="157" t="s">
        <v>25</v>
      </c>
      <c r="AA594" s="157"/>
      <c r="AB594" s="157" t="s">
        <v>28</v>
      </c>
      <c r="AC594" s="157" t="s">
        <v>25</v>
      </c>
      <c r="AD594" s="157"/>
      <c r="AE594" s="157" t="s">
        <v>28</v>
      </c>
      <c r="AF594" s="157" t="s">
        <v>25</v>
      </c>
      <c r="AG594" s="157"/>
      <c r="AH594" s="157" t="s">
        <v>28</v>
      </c>
      <c r="AI594" s="157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144">(D595+G595+J595+M595+P595+S595+V595+Y595+AB595+AE595+AH595)</f>
        <v>0</v>
      </c>
      <c r="C595" s="104">
        <f t="shared" ref="C595:C632" si="145">(E595+H595+K595+N595+Q595+T595+W595+Z595+AC595+AF595+AI595)</f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>AH595+AI595</f>
        <v>0</v>
      </c>
    </row>
    <row r="596" spans="1:36" ht="15.95" hidden="1" customHeight="1" thickTop="1" thickBot="1" x14ac:dyDescent="0.25">
      <c r="A596" s="52" t="s">
        <v>163</v>
      </c>
      <c r="B596" s="104">
        <f t="shared" si="144"/>
        <v>0</v>
      </c>
      <c r="C596" s="104">
        <f t="shared" si="14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ref="AJ596:AJ632" si="146">AH596+AI596</f>
        <v>0</v>
      </c>
    </row>
    <row r="597" spans="1:36" ht="15.95" hidden="1" customHeight="1" thickTop="1" thickBot="1" x14ac:dyDescent="0.25">
      <c r="A597" s="52" t="s">
        <v>100</v>
      </c>
      <c r="B597" s="104">
        <f t="shared" si="144"/>
        <v>0</v>
      </c>
      <c r="C597" s="104">
        <f t="shared" si="14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46"/>
        <v>0</v>
      </c>
    </row>
    <row r="598" spans="1:36" ht="15.95" hidden="1" customHeight="1" thickTop="1" thickBot="1" x14ac:dyDescent="0.25">
      <c r="A598" s="52" t="s">
        <v>97</v>
      </c>
      <c r="B598" s="104">
        <f t="shared" si="144"/>
        <v>0</v>
      </c>
      <c r="C598" s="104">
        <f t="shared" si="14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46"/>
        <v>0</v>
      </c>
    </row>
    <row r="599" spans="1:36" ht="15.95" hidden="1" customHeight="1" thickTop="1" thickBot="1" x14ac:dyDescent="0.25">
      <c r="A599" s="52" t="s">
        <v>92</v>
      </c>
      <c r="B599" s="104">
        <f t="shared" si="144"/>
        <v>0</v>
      </c>
      <c r="C599" s="104">
        <f t="shared" si="14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46"/>
        <v>0</v>
      </c>
    </row>
    <row r="600" spans="1:36" ht="15.95" hidden="1" customHeight="1" thickTop="1" thickBot="1" x14ac:dyDescent="0.25">
      <c r="A600" s="52" t="s">
        <v>89</v>
      </c>
      <c r="B600" s="104">
        <f t="shared" si="144"/>
        <v>0</v>
      </c>
      <c r="C600" s="104">
        <f t="shared" si="14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46"/>
        <v>0</v>
      </c>
    </row>
    <row r="601" spans="1:36" ht="15.95" hidden="1" customHeight="1" thickTop="1" thickBot="1" x14ac:dyDescent="0.25">
      <c r="A601" s="52" t="s">
        <v>94</v>
      </c>
      <c r="B601" s="104">
        <f t="shared" si="144"/>
        <v>0</v>
      </c>
      <c r="C601" s="104">
        <f t="shared" si="14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0">
        <f t="shared" si="146"/>
        <v>0</v>
      </c>
    </row>
    <row r="602" spans="1:36" ht="15.95" hidden="1" customHeight="1" thickTop="1" thickBot="1" x14ac:dyDescent="0.25">
      <c r="A602" s="52" t="s">
        <v>90</v>
      </c>
      <c r="B602" s="104">
        <f t="shared" si="144"/>
        <v>0</v>
      </c>
      <c r="C602" s="104">
        <f t="shared" si="14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50"/>
      <c r="AJ602" s="100">
        <f t="shared" si="146"/>
        <v>0</v>
      </c>
    </row>
    <row r="603" spans="1:36" ht="15.95" hidden="1" customHeight="1" thickTop="1" thickBot="1" x14ac:dyDescent="0.25">
      <c r="A603" s="52" t="s">
        <v>78</v>
      </c>
      <c r="B603" s="104">
        <f t="shared" si="144"/>
        <v>0</v>
      </c>
      <c r="C603" s="104">
        <f t="shared" si="14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46"/>
        <v>0</v>
      </c>
    </row>
    <row r="604" spans="1:36" ht="15.95" hidden="1" customHeight="1" thickTop="1" thickBot="1" x14ac:dyDescent="0.25">
      <c r="A604" s="52" t="s">
        <v>96</v>
      </c>
      <c r="B604" s="104">
        <f t="shared" si="144"/>
        <v>0</v>
      </c>
      <c r="C604" s="104">
        <f t="shared" si="14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46"/>
        <v>0</v>
      </c>
    </row>
    <row r="605" spans="1:36" ht="15.95" hidden="1" customHeight="1" thickTop="1" thickBot="1" x14ac:dyDescent="0.25">
      <c r="A605" s="52" t="s">
        <v>99</v>
      </c>
      <c r="B605" s="104">
        <f t="shared" si="144"/>
        <v>0</v>
      </c>
      <c r="C605" s="104">
        <f t="shared" si="14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46"/>
        <v>0</v>
      </c>
    </row>
    <row r="606" spans="1:36" ht="15.95" hidden="1" customHeight="1" thickTop="1" thickBot="1" x14ac:dyDescent="0.25">
      <c r="A606" s="52" t="s">
        <v>83</v>
      </c>
      <c r="B606" s="104">
        <f t="shared" si="144"/>
        <v>0</v>
      </c>
      <c r="C606" s="104">
        <f t="shared" si="14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46"/>
        <v>0</v>
      </c>
    </row>
    <row r="607" spans="1:36" ht="15.95" hidden="1" customHeight="1" thickTop="1" thickBot="1" x14ac:dyDescent="0.25">
      <c r="A607" s="52" t="s">
        <v>85</v>
      </c>
      <c r="B607" s="104">
        <f t="shared" si="144"/>
        <v>0</v>
      </c>
      <c r="C607" s="104">
        <f t="shared" si="14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46"/>
        <v>0</v>
      </c>
    </row>
    <row r="608" spans="1:36" ht="15.95" hidden="1" customHeight="1" thickTop="1" thickBot="1" x14ac:dyDescent="0.25">
      <c r="A608" s="52" t="s">
        <v>81</v>
      </c>
      <c r="B608" s="104">
        <f t="shared" si="144"/>
        <v>0</v>
      </c>
      <c r="C608" s="104">
        <f t="shared" si="14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46"/>
        <v>0</v>
      </c>
    </row>
    <row r="609" spans="1:36" ht="15.95" hidden="1" customHeight="1" thickTop="1" thickBot="1" x14ac:dyDescent="0.25">
      <c r="A609" s="52" t="s">
        <v>80</v>
      </c>
      <c r="B609" s="104">
        <f t="shared" si="144"/>
        <v>0</v>
      </c>
      <c r="C609" s="104">
        <f t="shared" si="14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46"/>
        <v>0</v>
      </c>
    </row>
    <row r="610" spans="1:36" ht="15.95" hidden="1" customHeight="1" thickTop="1" thickBot="1" x14ac:dyDescent="0.25">
      <c r="A610" s="52" t="s">
        <v>108</v>
      </c>
      <c r="B610" s="104">
        <f t="shared" si="144"/>
        <v>0</v>
      </c>
      <c r="C610" s="104">
        <f t="shared" si="14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46"/>
        <v>0</v>
      </c>
    </row>
    <row r="611" spans="1:36" ht="15.95" hidden="1" customHeight="1" thickTop="1" thickBot="1" x14ac:dyDescent="0.25">
      <c r="A611" s="52" t="s">
        <v>79</v>
      </c>
      <c r="B611" s="104">
        <f t="shared" si="144"/>
        <v>0</v>
      </c>
      <c r="C611" s="104">
        <f t="shared" si="14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46"/>
        <v>0</v>
      </c>
    </row>
    <row r="612" spans="1:36" ht="15.95" hidden="1" customHeight="1" thickTop="1" thickBot="1" x14ac:dyDescent="0.25">
      <c r="A612" s="52" t="s">
        <v>84</v>
      </c>
      <c r="B612" s="104">
        <f t="shared" si="144"/>
        <v>0</v>
      </c>
      <c r="C612" s="104">
        <f t="shared" si="14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46"/>
        <v>0</v>
      </c>
    </row>
    <row r="613" spans="1:36" ht="15.95" hidden="1" customHeight="1" thickTop="1" thickBot="1" x14ac:dyDescent="0.25">
      <c r="A613" s="52" t="s">
        <v>101</v>
      </c>
      <c r="B613" s="104">
        <f t="shared" si="144"/>
        <v>0</v>
      </c>
      <c r="C613" s="104">
        <f t="shared" si="14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46"/>
        <v>0</v>
      </c>
    </row>
    <row r="614" spans="1:36" ht="15.95" hidden="1" customHeight="1" thickTop="1" thickBot="1" x14ac:dyDescent="0.25">
      <c r="A614" s="52" t="s">
        <v>93</v>
      </c>
      <c r="B614" s="104">
        <f t="shared" si="144"/>
        <v>0</v>
      </c>
      <c r="C614" s="104">
        <f t="shared" si="14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46"/>
        <v>0</v>
      </c>
    </row>
    <row r="615" spans="1:36" ht="15.95" hidden="1" customHeight="1" thickTop="1" thickBot="1" x14ac:dyDescent="0.25">
      <c r="A615" s="52" t="s">
        <v>102</v>
      </c>
      <c r="B615" s="104">
        <f t="shared" si="144"/>
        <v>0</v>
      </c>
      <c r="C615" s="104">
        <f t="shared" si="14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46"/>
        <v>0</v>
      </c>
    </row>
    <row r="616" spans="1:36" ht="15.95" hidden="1" customHeight="1" thickTop="1" thickBot="1" x14ac:dyDescent="0.25">
      <c r="A616" s="51" t="s">
        <v>116</v>
      </c>
      <c r="B616" s="104">
        <f t="shared" si="144"/>
        <v>0</v>
      </c>
      <c r="C616" s="104">
        <f t="shared" si="14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46"/>
        <v>0</v>
      </c>
    </row>
    <row r="617" spans="1:36" ht="15.95" hidden="1" customHeight="1" thickTop="1" thickBot="1" x14ac:dyDescent="0.25">
      <c r="A617" s="52" t="s">
        <v>107</v>
      </c>
      <c r="B617" s="104">
        <f t="shared" si="144"/>
        <v>0</v>
      </c>
      <c r="C617" s="104">
        <f t="shared" si="14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46"/>
        <v>0</v>
      </c>
    </row>
    <row r="618" spans="1:36" ht="15.95" hidden="1" customHeight="1" thickTop="1" thickBot="1" x14ac:dyDescent="0.25">
      <c r="A618" s="52" t="s">
        <v>82</v>
      </c>
      <c r="B618" s="104">
        <f t="shared" si="144"/>
        <v>0</v>
      </c>
      <c r="C618" s="104">
        <f t="shared" si="14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46"/>
        <v>0</v>
      </c>
    </row>
    <row r="619" spans="1:36" ht="15.95" hidden="1" customHeight="1" thickTop="1" thickBot="1" x14ac:dyDescent="0.25">
      <c r="A619" s="52" t="s">
        <v>105</v>
      </c>
      <c r="B619" s="104">
        <f t="shared" si="144"/>
        <v>0</v>
      </c>
      <c r="C619" s="104">
        <f t="shared" si="14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46"/>
        <v>0</v>
      </c>
    </row>
    <row r="620" spans="1:36" ht="15.95" hidden="1" customHeight="1" thickTop="1" thickBot="1" x14ac:dyDescent="0.25">
      <c r="A620" s="52" t="s">
        <v>115</v>
      </c>
      <c r="B620" s="104">
        <f t="shared" si="144"/>
        <v>0</v>
      </c>
      <c r="C620" s="104">
        <f t="shared" si="14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46"/>
        <v>0</v>
      </c>
    </row>
    <row r="621" spans="1:36" ht="15.95" hidden="1" customHeight="1" thickTop="1" thickBot="1" x14ac:dyDescent="0.25">
      <c r="A621" s="52" t="s">
        <v>117</v>
      </c>
      <c r="B621" s="104">
        <f t="shared" si="144"/>
        <v>0</v>
      </c>
      <c r="C621" s="104">
        <f t="shared" si="14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46"/>
        <v>0</v>
      </c>
    </row>
    <row r="622" spans="1:36" ht="15.95" hidden="1" customHeight="1" thickTop="1" thickBot="1" x14ac:dyDescent="0.25">
      <c r="A622" s="52" t="s">
        <v>120</v>
      </c>
      <c r="B622" s="104">
        <f t="shared" si="144"/>
        <v>0</v>
      </c>
      <c r="C622" s="104">
        <f t="shared" si="14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46"/>
        <v>0</v>
      </c>
    </row>
    <row r="623" spans="1:36" ht="15.95" hidden="1" customHeight="1" thickTop="1" thickBot="1" x14ac:dyDescent="0.25">
      <c r="A623" s="52" t="s">
        <v>166</v>
      </c>
      <c r="B623" s="104">
        <f t="shared" si="144"/>
        <v>0</v>
      </c>
      <c r="C623" s="104">
        <f t="shared" si="14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46"/>
        <v>0</v>
      </c>
    </row>
    <row r="624" spans="1:36" ht="15.95" hidden="1" customHeight="1" thickTop="1" thickBot="1" x14ac:dyDescent="0.25">
      <c r="A624" s="52" t="s">
        <v>103</v>
      </c>
      <c r="B624" s="104">
        <f t="shared" si="144"/>
        <v>0</v>
      </c>
      <c r="C624" s="104">
        <f t="shared" si="14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46"/>
        <v>0</v>
      </c>
    </row>
    <row r="625" spans="1:36" ht="15.95" hidden="1" customHeight="1" thickTop="1" thickBot="1" x14ac:dyDescent="0.25">
      <c r="A625" s="51" t="s">
        <v>110</v>
      </c>
      <c r="B625" s="104">
        <f t="shared" si="144"/>
        <v>0</v>
      </c>
      <c r="C625" s="104">
        <f t="shared" si="14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46"/>
        <v>0</v>
      </c>
    </row>
    <row r="626" spans="1:36" ht="15.95" hidden="1" customHeight="1" thickTop="1" thickBot="1" x14ac:dyDescent="0.25">
      <c r="A626" s="52" t="s">
        <v>164</v>
      </c>
      <c r="B626" s="104">
        <f t="shared" si="144"/>
        <v>0</v>
      </c>
      <c r="C626" s="104">
        <f t="shared" si="14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46"/>
        <v>0</v>
      </c>
    </row>
    <row r="627" spans="1:36" ht="15.95" hidden="1" customHeight="1" thickTop="1" thickBot="1" x14ac:dyDescent="0.25">
      <c r="A627" s="52" t="s">
        <v>119</v>
      </c>
      <c r="B627" s="104">
        <f t="shared" si="144"/>
        <v>0</v>
      </c>
      <c r="C627" s="104">
        <f t="shared" si="14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46"/>
        <v>0</v>
      </c>
    </row>
    <row r="628" spans="1:36" ht="15.95" hidden="1" customHeight="1" thickTop="1" thickBot="1" x14ac:dyDescent="0.25">
      <c r="A628" s="52" t="s">
        <v>121</v>
      </c>
      <c r="B628" s="104">
        <f t="shared" si="144"/>
        <v>0</v>
      </c>
      <c r="C628" s="104">
        <f t="shared" si="14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46"/>
        <v>0</v>
      </c>
    </row>
    <row r="629" spans="1:36" ht="15.95" hidden="1" customHeight="1" thickTop="1" thickBot="1" x14ac:dyDescent="0.25">
      <c r="A629" s="52" t="s">
        <v>88</v>
      </c>
      <c r="B629" s="104">
        <f t="shared" si="144"/>
        <v>0</v>
      </c>
      <c r="C629" s="104">
        <f t="shared" si="14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46"/>
        <v>0</v>
      </c>
    </row>
    <row r="630" spans="1:36" ht="15.95" hidden="1" customHeight="1" thickTop="1" thickBot="1" x14ac:dyDescent="0.25">
      <c r="A630" s="52" t="s">
        <v>106</v>
      </c>
      <c r="B630" s="104">
        <f t="shared" si="144"/>
        <v>0</v>
      </c>
      <c r="C630" s="104">
        <f t="shared" si="14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46"/>
        <v>0</v>
      </c>
    </row>
    <row r="631" spans="1:36" ht="15.95" hidden="1" customHeight="1" thickTop="1" thickBot="1" x14ac:dyDescent="0.25">
      <c r="A631" s="52" t="s">
        <v>104</v>
      </c>
      <c r="B631" s="104">
        <f t="shared" si="144"/>
        <v>0</v>
      </c>
      <c r="C631" s="104">
        <f t="shared" si="14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46"/>
        <v>0</v>
      </c>
    </row>
    <row r="632" spans="1:36" ht="15.95" hidden="1" customHeight="1" thickTop="1" thickBot="1" x14ac:dyDescent="0.25">
      <c r="A632" s="52" t="s">
        <v>111</v>
      </c>
      <c r="B632" s="104">
        <f t="shared" si="144"/>
        <v>0</v>
      </c>
      <c r="C632" s="104">
        <f t="shared" si="145"/>
        <v>0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0">
        <f t="shared" si="146"/>
        <v>0</v>
      </c>
    </row>
    <row r="633" spans="1:36" ht="14.25" hidden="1" thickTop="1" thickBot="1" x14ac:dyDescent="0.25">
      <c r="A633" s="55" t="s">
        <v>19</v>
      </c>
      <c r="B633" s="66">
        <f>SUM(B595:B632)</f>
        <v>0</v>
      </c>
      <c r="C633" s="66">
        <f t="shared" ref="C633:AI633" si="147">SUM(C595:C632)</f>
        <v>0</v>
      </c>
      <c r="D633" s="66">
        <f t="shared" si="147"/>
        <v>0</v>
      </c>
      <c r="E633" s="66">
        <f t="shared" si="147"/>
        <v>0</v>
      </c>
      <c r="F633" s="66">
        <f t="shared" si="147"/>
        <v>0</v>
      </c>
      <c r="G633" s="66">
        <f t="shared" si="147"/>
        <v>0</v>
      </c>
      <c r="H633" s="66">
        <f t="shared" si="147"/>
        <v>0</v>
      </c>
      <c r="I633" s="66">
        <f t="shared" si="147"/>
        <v>0</v>
      </c>
      <c r="J633" s="66">
        <f t="shared" si="147"/>
        <v>0</v>
      </c>
      <c r="K633" s="66">
        <f t="shared" si="147"/>
        <v>0</v>
      </c>
      <c r="L633" s="66">
        <f t="shared" si="147"/>
        <v>0</v>
      </c>
      <c r="M633" s="66">
        <f t="shared" si="147"/>
        <v>0</v>
      </c>
      <c r="N633" s="66">
        <f t="shared" si="147"/>
        <v>0</v>
      </c>
      <c r="O633" s="66">
        <f t="shared" si="147"/>
        <v>0</v>
      </c>
      <c r="P633" s="66">
        <f t="shared" si="147"/>
        <v>0</v>
      </c>
      <c r="Q633" s="66">
        <f t="shared" si="147"/>
        <v>0</v>
      </c>
      <c r="R633" s="66">
        <f t="shared" si="147"/>
        <v>0</v>
      </c>
      <c r="S633" s="66">
        <f t="shared" si="147"/>
        <v>0</v>
      </c>
      <c r="T633" s="66">
        <f t="shared" si="147"/>
        <v>0</v>
      </c>
      <c r="U633" s="66">
        <f t="shared" si="147"/>
        <v>0</v>
      </c>
      <c r="V633" s="66">
        <f t="shared" si="147"/>
        <v>0</v>
      </c>
      <c r="W633" s="66">
        <f t="shared" si="147"/>
        <v>0</v>
      </c>
      <c r="X633" s="66">
        <f t="shared" si="147"/>
        <v>0</v>
      </c>
      <c r="Y633" s="66">
        <f t="shared" si="147"/>
        <v>0</v>
      </c>
      <c r="Z633" s="66">
        <f t="shared" si="147"/>
        <v>0</v>
      </c>
      <c r="AA633" s="66">
        <f t="shared" si="147"/>
        <v>0</v>
      </c>
      <c r="AB633" s="66">
        <f t="shared" si="147"/>
        <v>0</v>
      </c>
      <c r="AC633" s="66">
        <f t="shared" si="147"/>
        <v>0</v>
      </c>
      <c r="AD633" s="66">
        <f t="shared" si="147"/>
        <v>0</v>
      </c>
      <c r="AE633" s="66">
        <f t="shared" si="147"/>
        <v>0</v>
      </c>
      <c r="AF633" s="66">
        <f t="shared" si="147"/>
        <v>0</v>
      </c>
      <c r="AG633" s="66">
        <f t="shared" si="147"/>
        <v>0</v>
      </c>
      <c r="AH633" s="66">
        <f t="shared" si="147"/>
        <v>0</v>
      </c>
      <c r="AI633" s="66">
        <f t="shared" si="147"/>
        <v>0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90" t="e">
        <f>(C633/B636*100)</f>
        <v>#DIV/0!</v>
      </c>
      <c r="C635" s="190"/>
      <c r="D635" s="190" t="e">
        <f>(E633/D636*100)</f>
        <v>#DIV/0!</v>
      </c>
      <c r="E635" s="190"/>
      <c r="F635" s="36"/>
      <c r="G635" s="190" t="e">
        <f>(H633/G636*100)</f>
        <v>#DIV/0!</v>
      </c>
      <c r="H635" s="190"/>
      <c r="I635" s="36"/>
      <c r="J635" s="190" t="e">
        <f>(K633/J636*100)</f>
        <v>#DIV/0!</v>
      </c>
      <c r="K635" s="190"/>
      <c r="L635" s="36"/>
      <c r="M635" s="190" t="e">
        <f>(N633/M636*100)</f>
        <v>#DIV/0!</v>
      </c>
      <c r="N635" s="190"/>
      <c r="O635" s="36"/>
      <c r="P635" s="190" t="e">
        <f>(Q633/P636*100)</f>
        <v>#DIV/0!</v>
      </c>
      <c r="Q635" s="190"/>
      <c r="R635" s="36"/>
      <c r="S635" s="190" t="e">
        <f>(T633/S636*100)</f>
        <v>#DIV/0!</v>
      </c>
      <c r="T635" s="190"/>
      <c r="U635" s="36"/>
      <c r="V635" s="190" t="e">
        <f>(W633/V636*100)</f>
        <v>#DIV/0!</v>
      </c>
      <c r="W635" s="190"/>
      <c r="X635" s="36"/>
      <c r="Y635" s="190" t="e">
        <f>(Z633/Y636*100)</f>
        <v>#DIV/0!</v>
      </c>
      <c r="Z635" s="190"/>
      <c r="AA635" s="36"/>
      <c r="AB635" s="190" t="e">
        <f>(AC633/AB636*100)</f>
        <v>#DIV/0!</v>
      </c>
      <c r="AC635" s="190"/>
      <c r="AD635" s="36"/>
      <c r="AE635" s="190" t="e">
        <f>(AF633/AE636*100)</f>
        <v>#DIV/0!</v>
      </c>
      <c r="AF635" s="190"/>
      <c r="AG635" s="36"/>
      <c r="AH635" s="190" t="e">
        <f>(AI633/AH636*100)</f>
        <v>#DIV/0!</v>
      </c>
      <c r="AI635" s="190"/>
      <c r="AJ635" s="36"/>
    </row>
    <row r="636" spans="1:36" hidden="1" x14ac:dyDescent="0.2">
      <c r="A636" s="5" t="s">
        <v>39</v>
      </c>
      <c r="B636" s="188">
        <f>(B633+C633)</f>
        <v>0</v>
      </c>
      <c r="C636" s="189"/>
      <c r="D636" s="188">
        <f>(D633+E633)</f>
        <v>0</v>
      </c>
      <c r="E636" s="189"/>
      <c r="F636" s="37"/>
      <c r="G636" s="188">
        <f>(G633+H633)</f>
        <v>0</v>
      </c>
      <c r="H636" s="189"/>
      <c r="I636" s="37"/>
      <c r="J636" s="188">
        <f>(J633+K633)</f>
        <v>0</v>
      </c>
      <c r="K636" s="189"/>
      <c r="L636" s="37"/>
      <c r="M636" s="188">
        <f>(M633+N633)</f>
        <v>0</v>
      </c>
      <c r="N636" s="189"/>
      <c r="O636" s="37"/>
      <c r="P636" s="188">
        <f>(P633+Q633)</f>
        <v>0</v>
      </c>
      <c r="Q636" s="189"/>
      <c r="R636" s="37"/>
      <c r="S636" s="188">
        <f>(S633+T633)</f>
        <v>0</v>
      </c>
      <c r="T636" s="189"/>
      <c r="U636" s="37"/>
      <c r="V636" s="188">
        <f>(V633+W633)</f>
        <v>0</v>
      </c>
      <c r="W636" s="189"/>
      <c r="X636" s="37"/>
      <c r="Y636" s="188">
        <f>(Y633+Z633)</f>
        <v>0</v>
      </c>
      <c r="Z636" s="189"/>
      <c r="AA636" s="37"/>
      <c r="AB636" s="188">
        <f>(AB633+AC633)</f>
        <v>0</v>
      </c>
      <c r="AC636" s="189"/>
      <c r="AD636" s="37"/>
      <c r="AE636" s="188">
        <f>(AE633+AF633)</f>
        <v>0</v>
      </c>
      <c r="AF636" s="189"/>
      <c r="AG636" s="37"/>
      <c r="AH636" s="188">
        <f>(AH633+AI633)</f>
        <v>0</v>
      </c>
      <c r="AI636" s="189"/>
      <c r="AJ636" s="37"/>
    </row>
    <row r="637" spans="1:36" hidden="1" x14ac:dyDescent="0.2">
      <c r="A637" s="5" t="s">
        <v>40</v>
      </c>
      <c r="B637" s="190" t="e">
        <f>SUM(D637:AI637)</f>
        <v>#DIV/0!</v>
      </c>
      <c r="C637" s="189"/>
      <c r="D637" s="190" t="e">
        <f>(D636/B636*100)</f>
        <v>#DIV/0!</v>
      </c>
      <c r="E637" s="190"/>
      <c r="F637" s="36"/>
      <c r="G637" s="190" t="e">
        <f>(G636/B636*100)</f>
        <v>#DIV/0!</v>
      </c>
      <c r="H637" s="190"/>
      <c r="I637" s="36"/>
      <c r="J637" s="190" t="e">
        <f>(J636/B636*100)</f>
        <v>#DIV/0!</v>
      </c>
      <c r="K637" s="190"/>
      <c r="L637" s="36"/>
      <c r="M637" s="190" t="e">
        <f>(M636/B636*100)</f>
        <v>#DIV/0!</v>
      </c>
      <c r="N637" s="190"/>
      <c r="O637" s="36"/>
      <c r="P637" s="190" t="e">
        <f>(P636/B636*100)</f>
        <v>#DIV/0!</v>
      </c>
      <c r="Q637" s="190"/>
      <c r="R637" s="36"/>
      <c r="S637" s="190" t="e">
        <f>(S636/B636*100)</f>
        <v>#DIV/0!</v>
      </c>
      <c r="T637" s="190"/>
      <c r="U637" s="36"/>
      <c r="V637" s="190" t="e">
        <f>(V636/B636*100)</f>
        <v>#DIV/0!</v>
      </c>
      <c r="W637" s="190"/>
      <c r="X637" s="36"/>
      <c r="Y637" s="190" t="e">
        <f>(Y636/B636*100)</f>
        <v>#DIV/0!</v>
      </c>
      <c r="Z637" s="190"/>
      <c r="AA637" s="36"/>
      <c r="AB637" s="190" t="e">
        <f>(AB636/B636*100)</f>
        <v>#DIV/0!</v>
      </c>
      <c r="AC637" s="190"/>
      <c r="AD637" s="36"/>
      <c r="AE637" s="190" t="e">
        <f>(AE636/B636*100)</f>
        <v>#DIV/0!</v>
      </c>
      <c r="AF637" s="190"/>
      <c r="AG637" s="36"/>
      <c r="AH637" s="190" t="e">
        <f>(AH636/B636*100)</f>
        <v>#DIV/0!</v>
      </c>
      <c r="AI637" s="190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2" t="s">
        <v>42</v>
      </c>
      <c r="B646" s="192"/>
      <c r="C646" s="192"/>
      <c r="D646" s="192"/>
      <c r="E646" s="192"/>
      <c r="F646" s="192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  <c r="AA646" s="192"/>
      <c r="AB646" s="192"/>
      <c r="AC646" s="192"/>
      <c r="AD646" s="192"/>
      <c r="AE646" s="192"/>
      <c r="AF646" s="192"/>
      <c r="AG646" s="192"/>
      <c r="AH646" s="192"/>
      <c r="AI646" s="192"/>
    </row>
    <row r="647" spans="1:36" hidden="1" x14ac:dyDescent="0.2">
      <c r="A647" s="193" t="s">
        <v>56</v>
      </c>
      <c r="B647" s="193"/>
      <c r="C647" s="193"/>
      <c r="D647" s="193"/>
      <c r="E647" s="193"/>
      <c r="F647" s="193"/>
      <c r="G647" s="193"/>
      <c r="H647" s="193"/>
      <c r="I647" s="193"/>
      <c r="J647" s="193"/>
      <c r="K647" s="193"/>
      <c r="L647" s="193"/>
      <c r="M647" s="193"/>
      <c r="N647" s="193"/>
      <c r="O647" s="193"/>
      <c r="P647" s="193"/>
      <c r="Q647" s="193"/>
      <c r="R647" s="193"/>
      <c r="S647" s="193"/>
      <c r="T647" s="193"/>
      <c r="U647" s="193"/>
      <c r="V647" s="193"/>
      <c r="W647" s="193"/>
      <c r="X647" s="193"/>
      <c r="Y647" s="193"/>
      <c r="Z647" s="193"/>
      <c r="AA647" s="193"/>
      <c r="AB647" s="193"/>
      <c r="AC647" s="193"/>
      <c r="AD647" s="193"/>
      <c r="AE647" s="193"/>
      <c r="AF647" s="193"/>
      <c r="AG647" s="193"/>
      <c r="AH647" s="193"/>
      <c r="AI647" s="193"/>
    </row>
    <row r="648" spans="1:36" hidden="1" x14ac:dyDescent="0.2">
      <c r="A648" s="194" t="s">
        <v>132</v>
      </c>
      <c r="B648" s="195"/>
      <c r="C648" s="195"/>
      <c r="D648" s="195"/>
      <c r="E648" s="195"/>
      <c r="F648" s="195"/>
      <c r="G648" s="195"/>
      <c r="H648" s="195"/>
      <c r="I648" s="195"/>
      <c r="J648" s="195"/>
      <c r="K648" s="195"/>
      <c r="L648" s="195"/>
      <c r="M648" s="195"/>
      <c r="N648" s="195"/>
      <c r="O648" s="195"/>
      <c r="P648" s="195"/>
      <c r="Q648" s="195"/>
      <c r="R648" s="195"/>
      <c r="S648" s="195"/>
      <c r="T648" s="195"/>
      <c r="U648" s="195"/>
      <c r="V648" s="195"/>
      <c r="W648" s="195"/>
      <c r="X648" s="195"/>
      <c r="Y648" s="195"/>
      <c r="Z648" s="195"/>
      <c r="AA648" s="195"/>
      <c r="AB648" s="195"/>
      <c r="AC648" s="195"/>
      <c r="AD648" s="195"/>
      <c r="AE648" s="195"/>
      <c r="AF648" s="195"/>
      <c r="AG648" s="195"/>
      <c r="AH648" s="195"/>
      <c r="AI648" s="195"/>
    </row>
    <row r="649" spans="1:36" hidden="1" x14ac:dyDescent="0.2">
      <c r="A649" s="193" t="s">
        <v>114</v>
      </c>
      <c r="B649" s="193"/>
      <c r="C649" s="193"/>
      <c r="D649" s="193"/>
      <c r="E649" s="193"/>
      <c r="F649" s="193"/>
      <c r="G649" s="193"/>
      <c r="H649" s="193"/>
      <c r="I649" s="193"/>
      <c r="J649" s="193"/>
      <c r="K649" s="193"/>
      <c r="L649" s="193"/>
      <c r="M649" s="193"/>
      <c r="N649" s="193"/>
      <c r="O649" s="193"/>
      <c r="P649" s="193"/>
      <c r="Q649" s="193"/>
      <c r="R649" s="193"/>
      <c r="S649" s="193"/>
      <c r="T649" s="193"/>
      <c r="U649" s="193"/>
      <c r="V649" s="193"/>
      <c r="W649" s="193"/>
      <c r="X649" s="193"/>
      <c r="Y649" s="193"/>
      <c r="Z649" s="193"/>
      <c r="AA649" s="193"/>
      <c r="AB649" s="193"/>
      <c r="AC649" s="193"/>
      <c r="AD649" s="193"/>
      <c r="AE649" s="193"/>
      <c r="AF649" s="193"/>
      <c r="AG649" s="193"/>
      <c r="AH649" s="193"/>
      <c r="AI649" s="193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87" t="s">
        <v>33</v>
      </c>
      <c r="B652" s="191" t="s">
        <v>0</v>
      </c>
      <c r="C652" s="191"/>
      <c r="D652" s="191" t="s">
        <v>12</v>
      </c>
      <c r="E652" s="191"/>
      <c r="F652" s="157"/>
      <c r="G652" s="191" t="s">
        <v>13</v>
      </c>
      <c r="H652" s="191"/>
      <c r="I652" s="157"/>
      <c r="J652" s="191" t="s">
        <v>14</v>
      </c>
      <c r="K652" s="191"/>
      <c r="L652" s="157"/>
      <c r="M652" s="191" t="s">
        <v>15</v>
      </c>
      <c r="N652" s="191"/>
      <c r="O652" s="157"/>
      <c r="P652" s="191" t="s">
        <v>27</v>
      </c>
      <c r="Q652" s="191"/>
      <c r="R652" s="157"/>
      <c r="S652" s="191" t="s">
        <v>35</v>
      </c>
      <c r="T652" s="191"/>
      <c r="U652" s="157"/>
      <c r="V652" s="191" t="s">
        <v>16</v>
      </c>
      <c r="W652" s="191"/>
      <c r="X652" s="157"/>
      <c r="Y652" s="191" t="s">
        <v>68</v>
      </c>
      <c r="Z652" s="191"/>
      <c r="AA652" s="157"/>
      <c r="AB652" s="191" t="s">
        <v>34</v>
      </c>
      <c r="AC652" s="191"/>
      <c r="AD652" s="157"/>
      <c r="AE652" s="191" t="s">
        <v>17</v>
      </c>
      <c r="AF652" s="191"/>
      <c r="AG652" s="157"/>
      <c r="AH652" s="191" t="s">
        <v>18</v>
      </c>
      <c r="AI652" s="191"/>
      <c r="AJ652" s="74"/>
    </row>
    <row r="653" spans="1:36" ht="25.5" hidden="1" thickTop="1" thickBot="1" x14ac:dyDescent="0.25">
      <c r="A653" s="196"/>
      <c r="B653" s="157" t="s">
        <v>28</v>
      </c>
      <c r="C653" s="157" t="s">
        <v>25</v>
      </c>
      <c r="D653" s="157" t="s">
        <v>28</v>
      </c>
      <c r="E653" s="157" t="s">
        <v>25</v>
      </c>
      <c r="F653" s="157"/>
      <c r="G653" s="157" t="s">
        <v>28</v>
      </c>
      <c r="H653" s="157" t="s">
        <v>25</v>
      </c>
      <c r="I653" s="157"/>
      <c r="J653" s="157" t="s">
        <v>28</v>
      </c>
      <c r="K653" s="157" t="s">
        <v>25</v>
      </c>
      <c r="L653" s="157"/>
      <c r="M653" s="157" t="s">
        <v>28</v>
      </c>
      <c r="N653" s="157" t="s">
        <v>25</v>
      </c>
      <c r="O653" s="157"/>
      <c r="P653" s="157" t="s">
        <v>28</v>
      </c>
      <c r="Q653" s="157" t="s">
        <v>25</v>
      </c>
      <c r="R653" s="157"/>
      <c r="S653" s="157" t="s">
        <v>28</v>
      </c>
      <c r="T653" s="157" t="s">
        <v>25</v>
      </c>
      <c r="U653" s="157"/>
      <c r="V653" s="157" t="s">
        <v>28</v>
      </c>
      <c r="W653" s="157" t="s">
        <v>25</v>
      </c>
      <c r="X653" s="157"/>
      <c r="Y653" s="157" t="s">
        <v>28</v>
      </c>
      <c r="Z653" s="157" t="s">
        <v>25</v>
      </c>
      <c r="AA653" s="157"/>
      <c r="AB653" s="157" t="s">
        <v>28</v>
      </c>
      <c r="AC653" s="157" t="s">
        <v>25</v>
      </c>
      <c r="AD653" s="157"/>
      <c r="AE653" s="157" t="s">
        <v>28</v>
      </c>
      <c r="AF653" s="157" t="s">
        <v>25</v>
      </c>
      <c r="AG653" s="157"/>
      <c r="AH653" s="157" t="s">
        <v>28</v>
      </c>
      <c r="AI653" s="157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148">(D654+G654+J654+M654+P654+S654+V654+Y654+AB654+AE654+AH654)</f>
        <v>0</v>
      </c>
      <c r="C654" s="104">
        <f t="shared" ref="C654:C691" si="14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163</v>
      </c>
      <c r="B655" s="104">
        <f t="shared" si="148"/>
        <v>0</v>
      </c>
      <c r="C655" s="104">
        <f t="shared" si="14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150">AH655+AI655</f>
        <v>0</v>
      </c>
    </row>
    <row r="656" spans="1:36" ht="15.95" hidden="1" customHeight="1" thickTop="1" thickBot="1" x14ac:dyDescent="0.25">
      <c r="A656" s="52" t="s">
        <v>100</v>
      </c>
      <c r="B656" s="104">
        <f t="shared" si="148"/>
        <v>0</v>
      </c>
      <c r="C656" s="104">
        <f t="shared" si="14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50"/>
        <v>0</v>
      </c>
    </row>
    <row r="657" spans="1:36" ht="15.95" hidden="1" customHeight="1" thickTop="1" thickBot="1" x14ac:dyDescent="0.25">
      <c r="A657" s="52" t="s">
        <v>97</v>
      </c>
      <c r="B657" s="104">
        <f t="shared" si="148"/>
        <v>0</v>
      </c>
      <c r="C657" s="104">
        <f t="shared" si="14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50"/>
        <v>0</v>
      </c>
    </row>
    <row r="658" spans="1:36" ht="15.95" hidden="1" customHeight="1" thickTop="1" thickBot="1" x14ac:dyDescent="0.25">
      <c r="A658" s="52" t="s">
        <v>92</v>
      </c>
      <c r="B658" s="104">
        <f t="shared" si="148"/>
        <v>0</v>
      </c>
      <c r="C658" s="104">
        <f t="shared" si="14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50"/>
        <v>0</v>
      </c>
    </row>
    <row r="659" spans="1:36" ht="15.95" hidden="1" customHeight="1" thickTop="1" thickBot="1" x14ac:dyDescent="0.25">
      <c r="A659" s="52" t="s">
        <v>89</v>
      </c>
      <c r="B659" s="104">
        <f t="shared" si="148"/>
        <v>0</v>
      </c>
      <c r="C659" s="104">
        <f t="shared" si="14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50"/>
        <v>0</v>
      </c>
    </row>
    <row r="660" spans="1:36" ht="15.95" hidden="1" customHeight="1" thickTop="1" thickBot="1" x14ac:dyDescent="0.25">
      <c r="A660" s="52" t="s">
        <v>94</v>
      </c>
      <c r="B660" s="104">
        <f t="shared" si="148"/>
        <v>0</v>
      </c>
      <c r="C660" s="104">
        <f t="shared" si="14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150"/>
        <v>0</v>
      </c>
    </row>
    <row r="661" spans="1:36" ht="15.95" hidden="1" customHeight="1" thickTop="1" thickBot="1" x14ac:dyDescent="0.25">
      <c r="A661" s="52" t="s">
        <v>90</v>
      </c>
      <c r="B661" s="104">
        <f t="shared" si="148"/>
        <v>0</v>
      </c>
      <c r="C661" s="104">
        <f t="shared" si="14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150"/>
        <v>0</v>
      </c>
    </row>
    <row r="662" spans="1:36" ht="15.95" hidden="1" customHeight="1" thickTop="1" thickBot="1" x14ac:dyDescent="0.25">
      <c r="A662" s="52" t="s">
        <v>78</v>
      </c>
      <c r="B662" s="104">
        <f t="shared" si="148"/>
        <v>0</v>
      </c>
      <c r="C662" s="104">
        <f t="shared" si="14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50"/>
        <v>0</v>
      </c>
    </row>
    <row r="663" spans="1:36" ht="15.95" hidden="1" customHeight="1" thickTop="1" thickBot="1" x14ac:dyDescent="0.25">
      <c r="A663" s="52" t="s">
        <v>96</v>
      </c>
      <c r="B663" s="104">
        <f t="shared" si="148"/>
        <v>0</v>
      </c>
      <c r="C663" s="104">
        <f t="shared" si="14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50"/>
        <v>0</v>
      </c>
    </row>
    <row r="664" spans="1:36" ht="15.95" hidden="1" customHeight="1" thickTop="1" thickBot="1" x14ac:dyDescent="0.25">
      <c r="A664" s="52" t="s">
        <v>99</v>
      </c>
      <c r="B664" s="104">
        <f t="shared" si="148"/>
        <v>0</v>
      </c>
      <c r="C664" s="104">
        <f t="shared" si="14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50"/>
        <v>0</v>
      </c>
    </row>
    <row r="665" spans="1:36" ht="15.95" hidden="1" customHeight="1" thickTop="1" thickBot="1" x14ac:dyDescent="0.25">
      <c r="A665" s="52" t="s">
        <v>83</v>
      </c>
      <c r="B665" s="104">
        <f t="shared" si="148"/>
        <v>0</v>
      </c>
      <c r="C665" s="104">
        <f t="shared" si="14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50"/>
        <v>0</v>
      </c>
    </row>
    <row r="666" spans="1:36" ht="15.95" hidden="1" customHeight="1" thickTop="1" thickBot="1" x14ac:dyDescent="0.25">
      <c r="A666" s="52" t="s">
        <v>85</v>
      </c>
      <c r="B666" s="104">
        <f t="shared" si="148"/>
        <v>0</v>
      </c>
      <c r="C666" s="104">
        <f t="shared" si="14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50"/>
        <v>0</v>
      </c>
    </row>
    <row r="667" spans="1:36" ht="15.95" hidden="1" customHeight="1" thickTop="1" thickBot="1" x14ac:dyDescent="0.25">
      <c r="A667" s="52" t="s">
        <v>81</v>
      </c>
      <c r="B667" s="104">
        <f t="shared" si="148"/>
        <v>0</v>
      </c>
      <c r="C667" s="104">
        <f t="shared" si="14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50"/>
        <v>0</v>
      </c>
    </row>
    <row r="668" spans="1:36" ht="15.95" hidden="1" customHeight="1" thickTop="1" thickBot="1" x14ac:dyDescent="0.25">
      <c r="A668" s="52" t="s">
        <v>80</v>
      </c>
      <c r="B668" s="104">
        <f t="shared" si="148"/>
        <v>0</v>
      </c>
      <c r="C668" s="104">
        <f t="shared" si="14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50"/>
        <v>0</v>
      </c>
    </row>
    <row r="669" spans="1:36" ht="15.95" hidden="1" customHeight="1" thickTop="1" thickBot="1" x14ac:dyDescent="0.25">
      <c r="A669" s="52" t="s">
        <v>108</v>
      </c>
      <c r="B669" s="104">
        <f t="shared" si="148"/>
        <v>0</v>
      </c>
      <c r="C669" s="104">
        <f t="shared" si="14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50"/>
        <v>0</v>
      </c>
    </row>
    <row r="670" spans="1:36" ht="15.95" hidden="1" customHeight="1" thickTop="1" thickBot="1" x14ac:dyDescent="0.25">
      <c r="A670" s="52" t="s">
        <v>79</v>
      </c>
      <c r="B670" s="104">
        <f t="shared" si="148"/>
        <v>0</v>
      </c>
      <c r="C670" s="104">
        <f t="shared" si="14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50"/>
        <v>0</v>
      </c>
    </row>
    <row r="671" spans="1:36" ht="15.95" hidden="1" customHeight="1" thickTop="1" thickBot="1" x14ac:dyDescent="0.25">
      <c r="A671" s="52" t="s">
        <v>84</v>
      </c>
      <c r="B671" s="104">
        <f t="shared" si="148"/>
        <v>0</v>
      </c>
      <c r="C671" s="104">
        <f t="shared" si="14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50"/>
        <v>0</v>
      </c>
    </row>
    <row r="672" spans="1:36" ht="15.95" hidden="1" customHeight="1" thickTop="1" thickBot="1" x14ac:dyDescent="0.25">
      <c r="A672" s="52" t="s">
        <v>101</v>
      </c>
      <c r="B672" s="104">
        <f t="shared" si="148"/>
        <v>0</v>
      </c>
      <c r="C672" s="104">
        <f t="shared" si="14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50"/>
        <v>0</v>
      </c>
    </row>
    <row r="673" spans="1:36" ht="15.95" hidden="1" customHeight="1" thickTop="1" thickBot="1" x14ac:dyDescent="0.25">
      <c r="A673" s="52" t="s">
        <v>93</v>
      </c>
      <c r="B673" s="104">
        <f t="shared" si="148"/>
        <v>0</v>
      </c>
      <c r="C673" s="104">
        <f t="shared" si="14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50"/>
        <v>0</v>
      </c>
    </row>
    <row r="674" spans="1:36" ht="15.95" hidden="1" customHeight="1" thickTop="1" thickBot="1" x14ac:dyDescent="0.25">
      <c r="A674" s="52" t="s">
        <v>102</v>
      </c>
      <c r="B674" s="104">
        <f t="shared" si="148"/>
        <v>0</v>
      </c>
      <c r="C674" s="104">
        <f t="shared" si="14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50"/>
        <v>0</v>
      </c>
    </row>
    <row r="675" spans="1:36" ht="15.95" hidden="1" customHeight="1" thickTop="1" thickBot="1" x14ac:dyDescent="0.25">
      <c r="A675" s="51" t="s">
        <v>116</v>
      </c>
      <c r="B675" s="104">
        <f t="shared" si="148"/>
        <v>0</v>
      </c>
      <c r="C675" s="104">
        <f t="shared" si="14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50"/>
        <v>0</v>
      </c>
    </row>
    <row r="676" spans="1:36" ht="15.95" hidden="1" customHeight="1" thickTop="1" thickBot="1" x14ac:dyDescent="0.25">
      <c r="A676" s="52" t="s">
        <v>107</v>
      </c>
      <c r="B676" s="104">
        <f t="shared" si="148"/>
        <v>0</v>
      </c>
      <c r="C676" s="104">
        <f t="shared" si="14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50"/>
        <v>0</v>
      </c>
    </row>
    <row r="677" spans="1:36" ht="15.95" hidden="1" customHeight="1" thickTop="1" thickBot="1" x14ac:dyDescent="0.25">
      <c r="A677" s="52" t="s">
        <v>82</v>
      </c>
      <c r="B677" s="104">
        <f t="shared" si="148"/>
        <v>0</v>
      </c>
      <c r="C677" s="104">
        <f t="shared" si="14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50"/>
        <v>0</v>
      </c>
    </row>
    <row r="678" spans="1:36" ht="15.95" hidden="1" customHeight="1" thickTop="1" thickBot="1" x14ac:dyDescent="0.25">
      <c r="A678" s="52" t="s">
        <v>105</v>
      </c>
      <c r="B678" s="104">
        <f t="shared" si="148"/>
        <v>0</v>
      </c>
      <c r="C678" s="104">
        <f t="shared" si="14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50"/>
        <v>0</v>
      </c>
    </row>
    <row r="679" spans="1:36" ht="15.95" hidden="1" customHeight="1" thickTop="1" thickBot="1" x14ac:dyDescent="0.25">
      <c r="A679" s="52" t="s">
        <v>115</v>
      </c>
      <c r="B679" s="104">
        <f t="shared" si="148"/>
        <v>0</v>
      </c>
      <c r="C679" s="104">
        <f t="shared" si="14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50"/>
        <v>0</v>
      </c>
    </row>
    <row r="680" spans="1:36" ht="15.95" hidden="1" customHeight="1" thickTop="1" thickBot="1" x14ac:dyDescent="0.25">
      <c r="A680" s="52" t="s">
        <v>117</v>
      </c>
      <c r="B680" s="104">
        <f t="shared" si="148"/>
        <v>0</v>
      </c>
      <c r="C680" s="104">
        <f t="shared" si="14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50"/>
        <v>0</v>
      </c>
    </row>
    <row r="681" spans="1:36" ht="15.95" hidden="1" customHeight="1" thickTop="1" thickBot="1" x14ac:dyDescent="0.25">
      <c r="A681" s="52" t="s">
        <v>120</v>
      </c>
      <c r="B681" s="104">
        <f t="shared" si="148"/>
        <v>0</v>
      </c>
      <c r="C681" s="104">
        <f t="shared" si="14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50"/>
        <v>0</v>
      </c>
    </row>
    <row r="682" spans="1:36" ht="15.95" hidden="1" customHeight="1" thickTop="1" thickBot="1" x14ac:dyDescent="0.25">
      <c r="A682" s="52" t="s">
        <v>166</v>
      </c>
      <c r="B682" s="104">
        <f t="shared" si="148"/>
        <v>0</v>
      </c>
      <c r="C682" s="104">
        <f t="shared" si="14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150"/>
        <v>0</v>
      </c>
    </row>
    <row r="683" spans="1:36" s="45" customFormat="1" ht="15.95" hidden="1" customHeight="1" thickTop="1" thickBot="1" x14ac:dyDescent="0.25">
      <c r="A683" s="52" t="s">
        <v>103</v>
      </c>
      <c r="B683" s="106">
        <f t="shared" si="148"/>
        <v>0</v>
      </c>
      <c r="C683" s="106">
        <f t="shared" si="14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150"/>
        <v>0</v>
      </c>
    </row>
    <row r="684" spans="1:36" ht="15.95" hidden="1" customHeight="1" thickTop="1" thickBot="1" x14ac:dyDescent="0.25">
      <c r="A684" s="51" t="s">
        <v>110</v>
      </c>
      <c r="B684" s="104">
        <f t="shared" si="148"/>
        <v>0</v>
      </c>
      <c r="C684" s="104">
        <f t="shared" si="14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150"/>
        <v>0</v>
      </c>
    </row>
    <row r="685" spans="1:36" s="45" customFormat="1" ht="15.95" hidden="1" customHeight="1" thickTop="1" thickBot="1" x14ac:dyDescent="0.25">
      <c r="A685" s="52" t="s">
        <v>164</v>
      </c>
      <c r="B685" s="106">
        <f t="shared" si="148"/>
        <v>0</v>
      </c>
      <c r="C685" s="106">
        <f t="shared" si="14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150"/>
        <v>0</v>
      </c>
    </row>
    <row r="686" spans="1:36" ht="15.95" hidden="1" customHeight="1" thickTop="1" thickBot="1" x14ac:dyDescent="0.25">
      <c r="A686" s="52" t="s">
        <v>119</v>
      </c>
      <c r="B686" s="104">
        <f t="shared" si="148"/>
        <v>0</v>
      </c>
      <c r="C686" s="104">
        <f t="shared" si="14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50"/>
        <v>0</v>
      </c>
    </row>
    <row r="687" spans="1:36" ht="15.95" hidden="1" customHeight="1" thickTop="1" thickBot="1" x14ac:dyDescent="0.25">
      <c r="A687" s="52" t="s">
        <v>121</v>
      </c>
      <c r="B687" s="104">
        <f t="shared" si="148"/>
        <v>0</v>
      </c>
      <c r="C687" s="104">
        <f t="shared" si="14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15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148"/>
        <v>0</v>
      </c>
      <c r="C688" s="106">
        <f t="shared" si="14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50"/>
        <v>0</v>
      </c>
    </row>
    <row r="689" spans="1:36" s="45" customFormat="1" ht="15.95" hidden="1" customHeight="1" thickTop="1" thickBot="1" x14ac:dyDescent="0.25">
      <c r="A689" s="52" t="s">
        <v>106</v>
      </c>
      <c r="B689" s="106">
        <f t="shared" si="148"/>
        <v>0</v>
      </c>
      <c r="C689" s="106">
        <f t="shared" si="14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150"/>
        <v>0</v>
      </c>
    </row>
    <row r="690" spans="1:36" ht="15.95" hidden="1" customHeight="1" thickTop="1" thickBot="1" x14ac:dyDescent="0.25">
      <c r="A690" s="52" t="s">
        <v>104</v>
      </c>
      <c r="B690" s="104">
        <f t="shared" si="148"/>
        <v>0</v>
      </c>
      <c r="C690" s="104">
        <f t="shared" si="14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50"/>
        <v>0</v>
      </c>
    </row>
    <row r="691" spans="1:36" ht="15.95" hidden="1" customHeight="1" thickTop="1" thickBot="1" x14ac:dyDescent="0.25">
      <c r="A691" s="52" t="s">
        <v>111</v>
      </c>
      <c r="B691" s="104">
        <f t="shared" si="148"/>
        <v>0</v>
      </c>
      <c r="C691" s="104">
        <f t="shared" si="14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15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151">SUM(C654:C691)</f>
        <v>0</v>
      </c>
      <c r="D692" s="66">
        <f t="shared" si="151"/>
        <v>0</v>
      </c>
      <c r="E692" s="66">
        <f t="shared" si="151"/>
        <v>0</v>
      </c>
      <c r="F692" s="66">
        <f t="shared" si="151"/>
        <v>0</v>
      </c>
      <c r="G692" s="66">
        <f t="shared" si="151"/>
        <v>0</v>
      </c>
      <c r="H692" s="66">
        <f t="shared" si="151"/>
        <v>0</v>
      </c>
      <c r="I692" s="66">
        <f t="shared" si="151"/>
        <v>0</v>
      </c>
      <c r="J692" s="66">
        <f t="shared" si="151"/>
        <v>0</v>
      </c>
      <c r="K692" s="66">
        <f t="shared" si="151"/>
        <v>0</v>
      </c>
      <c r="L692" s="66">
        <f t="shared" si="151"/>
        <v>0</v>
      </c>
      <c r="M692" s="66">
        <f t="shared" si="151"/>
        <v>0</v>
      </c>
      <c r="N692" s="66">
        <f t="shared" si="151"/>
        <v>0</v>
      </c>
      <c r="O692" s="66">
        <f t="shared" si="151"/>
        <v>0</v>
      </c>
      <c r="P692" s="66">
        <f t="shared" si="151"/>
        <v>0</v>
      </c>
      <c r="Q692" s="66">
        <f t="shared" si="151"/>
        <v>0</v>
      </c>
      <c r="R692" s="66">
        <f t="shared" si="151"/>
        <v>0</v>
      </c>
      <c r="S692" s="66">
        <f t="shared" si="151"/>
        <v>0</v>
      </c>
      <c r="T692" s="66">
        <f t="shared" si="151"/>
        <v>0</v>
      </c>
      <c r="U692" s="66">
        <f t="shared" si="151"/>
        <v>0</v>
      </c>
      <c r="V692" s="66">
        <f t="shared" si="151"/>
        <v>0</v>
      </c>
      <c r="W692" s="66">
        <f t="shared" si="151"/>
        <v>0</v>
      </c>
      <c r="X692" s="66">
        <f t="shared" si="151"/>
        <v>0</v>
      </c>
      <c r="Y692" s="66">
        <f t="shared" si="151"/>
        <v>0</v>
      </c>
      <c r="Z692" s="66">
        <f t="shared" si="151"/>
        <v>0</v>
      </c>
      <c r="AA692" s="66">
        <f t="shared" si="151"/>
        <v>0</v>
      </c>
      <c r="AB692" s="66">
        <f t="shared" si="151"/>
        <v>0</v>
      </c>
      <c r="AC692" s="66">
        <f t="shared" si="151"/>
        <v>0</v>
      </c>
      <c r="AD692" s="66">
        <f t="shared" si="151"/>
        <v>0</v>
      </c>
      <c r="AE692" s="66">
        <f t="shared" si="151"/>
        <v>0</v>
      </c>
      <c r="AF692" s="66">
        <f t="shared" si="151"/>
        <v>0</v>
      </c>
      <c r="AG692" s="66">
        <f t="shared" si="151"/>
        <v>0</v>
      </c>
      <c r="AH692" s="66">
        <f t="shared" si="151"/>
        <v>0</v>
      </c>
      <c r="AI692" s="66">
        <f t="shared" si="15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90" t="e">
        <f>(C692/B695*100)</f>
        <v>#DIV/0!</v>
      </c>
      <c r="C694" s="190"/>
      <c r="D694" s="190" t="e">
        <f>(E692/D695*100)</f>
        <v>#DIV/0!</v>
      </c>
      <c r="E694" s="190"/>
      <c r="F694" s="36"/>
      <c r="G694" s="190" t="e">
        <f>(H692/G695*100)</f>
        <v>#DIV/0!</v>
      </c>
      <c r="H694" s="190"/>
      <c r="I694" s="36"/>
      <c r="J694" s="190" t="e">
        <f>(K692/J695*100)</f>
        <v>#DIV/0!</v>
      </c>
      <c r="K694" s="190"/>
      <c r="L694" s="36"/>
      <c r="M694" s="190" t="e">
        <f>(N692/M695*100)</f>
        <v>#DIV/0!</v>
      </c>
      <c r="N694" s="190"/>
      <c r="O694" s="36"/>
      <c r="P694" s="190" t="e">
        <f>(Q692/P695*100)</f>
        <v>#DIV/0!</v>
      </c>
      <c r="Q694" s="190"/>
      <c r="R694" s="36"/>
      <c r="S694" s="190" t="e">
        <f>(T692/S695*100)</f>
        <v>#DIV/0!</v>
      </c>
      <c r="T694" s="190"/>
      <c r="U694" s="36"/>
      <c r="V694" s="190" t="e">
        <f>(W692/V695*100)</f>
        <v>#DIV/0!</v>
      </c>
      <c r="W694" s="190"/>
      <c r="X694" s="36"/>
      <c r="Y694" s="190" t="e">
        <f>(Z692/Y695*100)</f>
        <v>#DIV/0!</v>
      </c>
      <c r="Z694" s="190"/>
      <c r="AA694" s="36"/>
      <c r="AB694" s="190" t="e">
        <f>(AC692/AB695*100)</f>
        <v>#DIV/0!</v>
      </c>
      <c r="AC694" s="190"/>
      <c r="AD694" s="36"/>
      <c r="AE694" s="190" t="e">
        <f>(AF692/AE695*100)</f>
        <v>#DIV/0!</v>
      </c>
      <c r="AF694" s="190"/>
      <c r="AG694" s="36"/>
      <c r="AH694" s="190" t="e">
        <f>(AI692/AH695*100)</f>
        <v>#DIV/0!</v>
      </c>
      <c r="AI694" s="190"/>
      <c r="AJ694" s="36"/>
    </row>
    <row r="695" spans="1:36" hidden="1" x14ac:dyDescent="0.2">
      <c r="A695" s="5" t="s">
        <v>39</v>
      </c>
      <c r="B695" s="188">
        <f>(B692+C692)</f>
        <v>0</v>
      </c>
      <c r="C695" s="189"/>
      <c r="D695" s="188">
        <f>(D692+E692)</f>
        <v>0</v>
      </c>
      <c r="E695" s="189"/>
      <c r="F695" s="37"/>
      <c r="G695" s="188">
        <f>(G692+H692)</f>
        <v>0</v>
      </c>
      <c r="H695" s="189"/>
      <c r="I695" s="37"/>
      <c r="J695" s="188">
        <f>(J692+K692)</f>
        <v>0</v>
      </c>
      <c r="K695" s="189"/>
      <c r="L695" s="37"/>
      <c r="M695" s="188">
        <f>(M692+N692)</f>
        <v>0</v>
      </c>
      <c r="N695" s="189"/>
      <c r="O695" s="37"/>
      <c r="P695" s="188">
        <f>(P692+Q692)</f>
        <v>0</v>
      </c>
      <c r="Q695" s="189"/>
      <c r="R695" s="37"/>
      <c r="S695" s="188">
        <f>(S692+T692)</f>
        <v>0</v>
      </c>
      <c r="T695" s="189"/>
      <c r="U695" s="37"/>
      <c r="V695" s="188">
        <f>(V692+W692)</f>
        <v>0</v>
      </c>
      <c r="W695" s="189"/>
      <c r="X695" s="37"/>
      <c r="Y695" s="188">
        <f>(Y692+Z692)</f>
        <v>0</v>
      </c>
      <c r="Z695" s="189"/>
      <c r="AA695" s="37"/>
      <c r="AB695" s="188">
        <f>(AB692+AC692)</f>
        <v>0</v>
      </c>
      <c r="AC695" s="189"/>
      <c r="AD695" s="37"/>
      <c r="AE695" s="188">
        <f>(AE692+AF692)</f>
        <v>0</v>
      </c>
      <c r="AF695" s="189"/>
      <c r="AG695" s="37"/>
      <c r="AH695" s="188">
        <f>(AH692+AI692)</f>
        <v>0</v>
      </c>
      <c r="AI695" s="189"/>
      <c r="AJ695" s="37"/>
    </row>
    <row r="696" spans="1:36" hidden="1" x14ac:dyDescent="0.2">
      <c r="A696" s="5" t="s">
        <v>40</v>
      </c>
      <c r="B696" s="190" t="e">
        <f>SUM(D696:AI696)</f>
        <v>#DIV/0!</v>
      </c>
      <c r="C696" s="189"/>
      <c r="D696" s="190" t="e">
        <f>(D695/B695*100)</f>
        <v>#DIV/0!</v>
      </c>
      <c r="E696" s="190"/>
      <c r="F696" s="36"/>
      <c r="G696" s="190" t="e">
        <f>(G695/B695*100)</f>
        <v>#DIV/0!</v>
      </c>
      <c r="H696" s="190"/>
      <c r="I696" s="36"/>
      <c r="J696" s="190" t="e">
        <f>(J695/B695*100)</f>
        <v>#DIV/0!</v>
      </c>
      <c r="K696" s="190"/>
      <c r="L696" s="36"/>
      <c r="M696" s="190" t="e">
        <f>(M695/B695*100)</f>
        <v>#DIV/0!</v>
      </c>
      <c r="N696" s="190"/>
      <c r="O696" s="36"/>
      <c r="P696" s="190" t="e">
        <f>(P695/B695*100)</f>
        <v>#DIV/0!</v>
      </c>
      <c r="Q696" s="190"/>
      <c r="R696" s="36"/>
      <c r="S696" s="190" t="e">
        <f>(S695/B695*100)</f>
        <v>#DIV/0!</v>
      </c>
      <c r="T696" s="190"/>
      <c r="U696" s="36"/>
      <c r="V696" s="190" t="e">
        <f>(V695/B695*100)</f>
        <v>#DIV/0!</v>
      </c>
      <c r="W696" s="190"/>
      <c r="X696" s="36"/>
      <c r="Y696" s="190" t="e">
        <f>(Y695/B695*100)</f>
        <v>#DIV/0!</v>
      </c>
      <c r="Z696" s="190"/>
      <c r="AA696" s="36"/>
      <c r="AB696" s="190" t="e">
        <f>(AB695/B695*100)</f>
        <v>#DIV/0!</v>
      </c>
      <c r="AC696" s="190"/>
      <c r="AD696" s="36"/>
      <c r="AE696" s="190" t="e">
        <f>(AE695/B695*100)</f>
        <v>#DIV/0!</v>
      </c>
      <c r="AF696" s="190"/>
      <c r="AG696" s="36"/>
      <c r="AH696" s="190" t="e">
        <f>(AH695/B695*100)</f>
        <v>#DIV/0!</v>
      </c>
      <c r="AI696" s="190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2" t="s">
        <v>42</v>
      </c>
      <c r="B705" s="192"/>
      <c r="C705" s="192"/>
      <c r="D705" s="192"/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  <c r="Z705" s="192"/>
      <c r="AA705" s="192"/>
      <c r="AB705" s="192"/>
      <c r="AC705" s="192"/>
      <c r="AD705" s="192"/>
      <c r="AE705" s="192"/>
      <c r="AF705" s="192"/>
      <c r="AG705" s="192"/>
      <c r="AH705" s="192"/>
      <c r="AI705" s="192"/>
    </row>
    <row r="706" spans="1:36" hidden="1" x14ac:dyDescent="0.2">
      <c r="A706" s="193" t="s">
        <v>56</v>
      </c>
      <c r="B706" s="193"/>
      <c r="C706" s="193"/>
      <c r="D706" s="193"/>
      <c r="E706" s="193"/>
      <c r="F706" s="193"/>
      <c r="G706" s="193"/>
      <c r="H706" s="193"/>
      <c r="I706" s="193"/>
      <c r="J706" s="193"/>
      <c r="K706" s="193"/>
      <c r="L706" s="193"/>
      <c r="M706" s="193"/>
      <c r="N706" s="193"/>
      <c r="O706" s="193"/>
      <c r="P706" s="193"/>
      <c r="Q706" s="193"/>
      <c r="R706" s="193"/>
      <c r="S706" s="193"/>
      <c r="T706" s="193"/>
      <c r="U706" s="193"/>
      <c r="V706" s="193"/>
      <c r="W706" s="193"/>
      <c r="X706" s="193"/>
      <c r="Y706" s="193"/>
      <c r="Z706" s="193"/>
      <c r="AA706" s="193"/>
      <c r="AB706" s="193"/>
      <c r="AC706" s="193"/>
      <c r="AD706" s="193"/>
      <c r="AE706" s="193"/>
      <c r="AF706" s="193"/>
      <c r="AG706" s="193"/>
      <c r="AH706" s="193"/>
      <c r="AI706" s="193"/>
    </row>
    <row r="707" spans="1:36" hidden="1" x14ac:dyDescent="0.2">
      <c r="A707" s="194" t="s">
        <v>133</v>
      </c>
      <c r="B707" s="195"/>
      <c r="C707" s="195"/>
      <c r="D707" s="195"/>
      <c r="E707" s="195"/>
      <c r="F707" s="195"/>
      <c r="G707" s="195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/>
      <c r="AB707" s="195"/>
      <c r="AC707" s="195"/>
      <c r="AD707" s="195"/>
      <c r="AE707" s="195"/>
      <c r="AF707" s="195"/>
      <c r="AG707" s="195"/>
      <c r="AH707" s="195"/>
      <c r="AI707" s="195"/>
    </row>
    <row r="708" spans="1:36" hidden="1" x14ac:dyDescent="0.2">
      <c r="A708" s="193" t="s">
        <v>114</v>
      </c>
      <c r="B708" s="193"/>
      <c r="C708" s="193"/>
      <c r="D708" s="193"/>
      <c r="E708" s="193"/>
      <c r="F708" s="193"/>
      <c r="G708" s="193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/>
      <c r="AE708" s="193"/>
      <c r="AF708" s="193"/>
      <c r="AG708" s="193"/>
      <c r="AH708" s="193"/>
      <c r="AI708" s="193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87" t="s">
        <v>33</v>
      </c>
      <c r="B711" s="191" t="s">
        <v>0</v>
      </c>
      <c r="C711" s="191"/>
      <c r="D711" s="191" t="s">
        <v>12</v>
      </c>
      <c r="E711" s="191"/>
      <c r="F711" s="157"/>
      <c r="G711" s="191" t="s">
        <v>13</v>
      </c>
      <c r="H711" s="191"/>
      <c r="I711" s="157"/>
      <c r="J711" s="191" t="s">
        <v>14</v>
      </c>
      <c r="K711" s="191"/>
      <c r="L711" s="157"/>
      <c r="M711" s="191" t="s">
        <v>15</v>
      </c>
      <c r="N711" s="191"/>
      <c r="O711" s="157"/>
      <c r="P711" s="191" t="s">
        <v>27</v>
      </c>
      <c r="Q711" s="191"/>
      <c r="R711" s="157"/>
      <c r="S711" s="191" t="s">
        <v>35</v>
      </c>
      <c r="T711" s="191"/>
      <c r="U711" s="157"/>
      <c r="V711" s="191" t="s">
        <v>16</v>
      </c>
      <c r="W711" s="191"/>
      <c r="X711" s="157"/>
      <c r="Y711" s="191" t="s">
        <v>68</v>
      </c>
      <c r="Z711" s="191"/>
      <c r="AA711" s="157"/>
      <c r="AB711" s="191" t="s">
        <v>34</v>
      </c>
      <c r="AC711" s="191"/>
      <c r="AD711" s="157"/>
      <c r="AE711" s="191" t="s">
        <v>17</v>
      </c>
      <c r="AF711" s="191"/>
      <c r="AG711" s="157"/>
      <c r="AH711" s="191" t="s">
        <v>18</v>
      </c>
      <c r="AI711" s="191"/>
      <c r="AJ711" s="74"/>
    </row>
    <row r="712" spans="1:36" ht="25.5" hidden="1" thickTop="1" thickBot="1" x14ac:dyDescent="0.25">
      <c r="A712" s="196"/>
      <c r="B712" s="157" t="s">
        <v>28</v>
      </c>
      <c r="C712" s="157" t="s">
        <v>25</v>
      </c>
      <c r="D712" s="157" t="s">
        <v>28</v>
      </c>
      <c r="E712" s="157" t="s">
        <v>25</v>
      </c>
      <c r="F712" s="157"/>
      <c r="G712" s="157" t="s">
        <v>28</v>
      </c>
      <c r="H712" s="157" t="s">
        <v>25</v>
      </c>
      <c r="I712" s="157"/>
      <c r="J712" s="157" t="s">
        <v>28</v>
      </c>
      <c r="K712" s="157" t="s">
        <v>25</v>
      </c>
      <c r="L712" s="157"/>
      <c r="M712" s="157" t="s">
        <v>28</v>
      </c>
      <c r="N712" s="157" t="s">
        <v>25</v>
      </c>
      <c r="O712" s="157"/>
      <c r="P712" s="157" t="s">
        <v>28</v>
      </c>
      <c r="Q712" s="157" t="s">
        <v>25</v>
      </c>
      <c r="R712" s="157"/>
      <c r="S712" s="157" t="s">
        <v>28</v>
      </c>
      <c r="T712" s="157" t="s">
        <v>25</v>
      </c>
      <c r="U712" s="157"/>
      <c r="V712" s="157" t="s">
        <v>28</v>
      </c>
      <c r="W712" s="157" t="s">
        <v>25</v>
      </c>
      <c r="X712" s="157"/>
      <c r="Y712" s="157" t="s">
        <v>28</v>
      </c>
      <c r="Z712" s="157" t="s">
        <v>25</v>
      </c>
      <c r="AA712" s="157"/>
      <c r="AB712" s="157" t="s">
        <v>28</v>
      </c>
      <c r="AC712" s="157" t="s">
        <v>25</v>
      </c>
      <c r="AD712" s="157"/>
      <c r="AE712" s="157" t="s">
        <v>28</v>
      </c>
      <c r="AF712" s="157" t="s">
        <v>25</v>
      </c>
      <c r="AG712" s="157"/>
      <c r="AH712" s="157" t="s">
        <v>28</v>
      </c>
      <c r="AI712" s="157" t="s">
        <v>25</v>
      </c>
      <c r="AJ712" s="74"/>
    </row>
    <row r="713" spans="1:36" s="155" customFormat="1" ht="15.95" hidden="1" customHeight="1" thickTop="1" thickBot="1" x14ac:dyDescent="0.25">
      <c r="A713" s="103" t="s">
        <v>91</v>
      </c>
      <c r="B713" s="103">
        <f t="shared" ref="B713:B748" si="152">(D713+G713+J713+M713+P713+S713+V713+Y713+AB713+AE713+AH713)</f>
        <v>0</v>
      </c>
      <c r="C713" s="103">
        <f t="shared" ref="C713:C748" si="15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4">
        <f>AH713+AI713</f>
        <v>0</v>
      </c>
    </row>
    <row r="714" spans="1:36" s="45" customFormat="1" ht="15.95" hidden="1" customHeight="1" thickTop="1" thickBot="1" x14ac:dyDescent="0.25">
      <c r="A714" s="52" t="s">
        <v>163</v>
      </c>
      <c r="B714" s="106">
        <f t="shared" si="152"/>
        <v>0</v>
      </c>
      <c r="C714" s="106">
        <f t="shared" si="15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54">AH714+AI714</f>
        <v>0</v>
      </c>
    </row>
    <row r="715" spans="1:36" s="45" customFormat="1" ht="15.95" hidden="1" customHeight="1" thickTop="1" thickBot="1" x14ac:dyDescent="0.25">
      <c r="A715" s="52" t="s">
        <v>100</v>
      </c>
      <c r="B715" s="106">
        <f t="shared" si="152"/>
        <v>0</v>
      </c>
      <c r="C715" s="106">
        <f t="shared" si="15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5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52"/>
        <v>0</v>
      </c>
      <c r="C716" s="106">
        <f t="shared" si="15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5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52"/>
        <v>0</v>
      </c>
      <c r="C717" s="106">
        <f t="shared" si="15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54"/>
        <v>0</v>
      </c>
    </row>
    <row r="718" spans="1:36" ht="15.95" hidden="1" customHeight="1" thickTop="1" thickBot="1" x14ac:dyDescent="0.25">
      <c r="A718" s="52" t="s">
        <v>89</v>
      </c>
      <c r="B718" s="104">
        <f t="shared" si="152"/>
        <v>0</v>
      </c>
      <c r="C718" s="104">
        <f t="shared" si="15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5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52"/>
        <v>0</v>
      </c>
      <c r="C719" s="106">
        <f t="shared" si="15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5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52"/>
        <v>0</v>
      </c>
      <c r="C720" s="106">
        <f t="shared" si="15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2"/>
      <c r="AJ720" s="101">
        <f t="shared" si="15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52"/>
        <v>0</v>
      </c>
      <c r="C721" s="106">
        <f t="shared" si="15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5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52"/>
        <v>0</v>
      </c>
      <c r="C722" s="106">
        <f t="shared" si="15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54"/>
        <v>0</v>
      </c>
    </row>
    <row r="723" spans="1:36" s="45" customFormat="1" ht="15.95" hidden="1" customHeight="1" thickTop="1" thickBot="1" x14ac:dyDescent="0.25">
      <c r="A723" s="52" t="s">
        <v>99</v>
      </c>
      <c r="B723" s="106">
        <f t="shared" si="152"/>
        <v>0</v>
      </c>
      <c r="C723" s="106">
        <f t="shared" si="15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5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52"/>
        <v>0</v>
      </c>
      <c r="C724" s="106">
        <f t="shared" si="15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5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52"/>
        <v>0</v>
      </c>
      <c r="C725" s="106">
        <f t="shared" si="15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5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52"/>
        <v>0</v>
      </c>
      <c r="C726" s="106">
        <f t="shared" si="15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5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52"/>
        <v>0</v>
      </c>
      <c r="C727" s="106">
        <f t="shared" si="15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54"/>
        <v>0</v>
      </c>
    </row>
    <row r="728" spans="1:36" s="45" customFormat="1" ht="15.95" hidden="1" customHeight="1" thickTop="1" thickBot="1" x14ac:dyDescent="0.25">
      <c r="A728" s="52" t="s">
        <v>108</v>
      </c>
      <c r="B728" s="106">
        <f t="shared" si="152"/>
        <v>0</v>
      </c>
      <c r="C728" s="106">
        <f t="shared" si="15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54"/>
        <v>0</v>
      </c>
    </row>
    <row r="729" spans="1:36" ht="15.95" hidden="1" customHeight="1" thickTop="1" thickBot="1" x14ac:dyDescent="0.25">
      <c r="A729" s="52" t="s">
        <v>79</v>
      </c>
      <c r="B729" s="104">
        <f t="shared" si="152"/>
        <v>0</v>
      </c>
      <c r="C729" s="104">
        <f t="shared" si="15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5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52"/>
        <v>0</v>
      </c>
      <c r="C730" s="106">
        <f t="shared" si="15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54"/>
        <v>0</v>
      </c>
    </row>
    <row r="731" spans="1:36" s="45" customFormat="1" ht="15.95" hidden="1" customHeight="1" thickTop="1" thickBot="1" x14ac:dyDescent="0.25">
      <c r="A731" s="52" t="s">
        <v>101</v>
      </c>
      <c r="B731" s="106">
        <f t="shared" si="152"/>
        <v>0</v>
      </c>
      <c r="C731" s="106">
        <f t="shared" si="15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5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52"/>
        <v>0</v>
      </c>
      <c r="C732" s="106">
        <f t="shared" si="15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54"/>
        <v>0</v>
      </c>
    </row>
    <row r="733" spans="1:36" s="45" customFormat="1" ht="15.95" hidden="1" customHeight="1" thickTop="1" thickBot="1" x14ac:dyDescent="0.25">
      <c r="A733" s="52" t="s">
        <v>102</v>
      </c>
      <c r="B733" s="106">
        <f t="shared" si="152"/>
        <v>0</v>
      </c>
      <c r="C733" s="106">
        <f t="shared" si="15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54"/>
        <v>0</v>
      </c>
    </row>
    <row r="734" spans="1:36" s="45" customFormat="1" ht="15.95" hidden="1" customHeight="1" thickTop="1" thickBot="1" x14ac:dyDescent="0.25">
      <c r="A734" s="51" t="s">
        <v>116</v>
      </c>
      <c r="B734" s="106">
        <f t="shared" si="152"/>
        <v>0</v>
      </c>
      <c r="C734" s="106">
        <f t="shared" si="15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54"/>
        <v>0</v>
      </c>
    </row>
    <row r="735" spans="1:36" s="45" customFormat="1" ht="15.95" hidden="1" customHeight="1" thickTop="1" thickBot="1" x14ac:dyDescent="0.25">
      <c r="A735" s="52" t="s">
        <v>107</v>
      </c>
      <c r="B735" s="106">
        <f t="shared" si="152"/>
        <v>0</v>
      </c>
      <c r="C735" s="106">
        <f t="shared" si="15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5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52"/>
        <v>0</v>
      </c>
      <c r="C736" s="106">
        <f t="shared" si="15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3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54"/>
        <v>0</v>
      </c>
    </row>
    <row r="737" spans="1:36" s="45" customFormat="1" ht="15.95" hidden="1" customHeight="1" thickTop="1" thickBot="1" x14ac:dyDescent="0.25">
      <c r="A737" s="52" t="s">
        <v>105</v>
      </c>
      <c r="B737" s="106">
        <f t="shared" si="152"/>
        <v>0</v>
      </c>
      <c r="C737" s="106">
        <f t="shared" si="15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54"/>
        <v>0</v>
      </c>
    </row>
    <row r="738" spans="1:36" s="45" customFormat="1" ht="15.95" hidden="1" customHeight="1" thickTop="1" thickBot="1" x14ac:dyDescent="0.25">
      <c r="A738" s="52" t="s">
        <v>115</v>
      </c>
      <c r="B738" s="106">
        <f t="shared" si="152"/>
        <v>0</v>
      </c>
      <c r="C738" s="106">
        <f t="shared" si="15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54"/>
        <v>0</v>
      </c>
    </row>
    <row r="739" spans="1:36" s="45" customFormat="1" ht="15.95" hidden="1" customHeight="1" thickTop="1" thickBot="1" x14ac:dyDescent="0.25">
      <c r="A739" s="52" t="s">
        <v>117</v>
      </c>
      <c r="B739" s="106">
        <f t="shared" si="152"/>
        <v>0</v>
      </c>
      <c r="C739" s="106">
        <f t="shared" si="15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54"/>
        <v>0</v>
      </c>
    </row>
    <row r="740" spans="1:36" s="45" customFormat="1" ht="15.95" hidden="1" customHeight="1" thickTop="1" thickBot="1" x14ac:dyDescent="0.25">
      <c r="A740" s="52" t="s">
        <v>120</v>
      </c>
      <c r="B740" s="106">
        <f t="shared" si="152"/>
        <v>0</v>
      </c>
      <c r="C740" s="106">
        <f t="shared" si="15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54"/>
        <v>0</v>
      </c>
    </row>
    <row r="741" spans="1:36" s="45" customFormat="1" ht="15.95" hidden="1" customHeight="1" thickTop="1" thickBot="1" x14ac:dyDescent="0.25">
      <c r="A741" s="52" t="s">
        <v>166</v>
      </c>
      <c r="B741" s="106">
        <f t="shared" si="152"/>
        <v>0</v>
      </c>
      <c r="C741" s="106">
        <f t="shared" si="15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54"/>
        <v>0</v>
      </c>
    </row>
    <row r="742" spans="1:36" s="45" customFormat="1" ht="15.95" hidden="1" customHeight="1" thickTop="1" thickBot="1" x14ac:dyDescent="0.25">
      <c r="A742" s="52" t="s">
        <v>103</v>
      </c>
      <c r="B742" s="106">
        <f t="shared" si="152"/>
        <v>0</v>
      </c>
      <c r="C742" s="106">
        <f t="shared" si="15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54"/>
        <v>0</v>
      </c>
    </row>
    <row r="743" spans="1:36" s="45" customFormat="1" ht="15.95" hidden="1" customHeight="1" thickTop="1" thickBot="1" x14ac:dyDescent="0.25">
      <c r="A743" s="51" t="s">
        <v>110</v>
      </c>
      <c r="B743" s="106">
        <f t="shared" si="152"/>
        <v>0</v>
      </c>
      <c r="C743" s="106">
        <f t="shared" si="15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54"/>
        <v>0</v>
      </c>
    </row>
    <row r="744" spans="1:36" s="45" customFormat="1" ht="15.95" hidden="1" customHeight="1" thickTop="1" thickBot="1" x14ac:dyDescent="0.25">
      <c r="A744" s="52" t="s">
        <v>164</v>
      </c>
      <c r="B744" s="106">
        <f t="shared" si="152"/>
        <v>0</v>
      </c>
      <c r="C744" s="106">
        <f t="shared" si="15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54"/>
        <v>0</v>
      </c>
    </row>
    <row r="745" spans="1:36" s="45" customFormat="1" ht="15.95" hidden="1" customHeight="1" thickTop="1" thickBot="1" x14ac:dyDescent="0.25">
      <c r="A745" s="52" t="s">
        <v>119</v>
      </c>
      <c r="B745" s="106">
        <f t="shared" si="152"/>
        <v>0</v>
      </c>
      <c r="C745" s="106">
        <f t="shared" si="15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54"/>
        <v>0</v>
      </c>
    </row>
    <row r="746" spans="1:36" s="45" customFormat="1" ht="15.95" hidden="1" customHeight="1" thickTop="1" thickBot="1" x14ac:dyDescent="0.25">
      <c r="A746" s="52" t="s">
        <v>121</v>
      </c>
      <c r="B746" s="106">
        <f t="shared" si="152"/>
        <v>0</v>
      </c>
      <c r="C746" s="106">
        <f t="shared" si="15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5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52"/>
        <v>0</v>
      </c>
      <c r="C747" s="106">
        <f t="shared" si="15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54"/>
        <v>0</v>
      </c>
    </row>
    <row r="748" spans="1:36" s="45" customFormat="1" ht="15.95" hidden="1" customHeight="1" thickTop="1" thickBot="1" x14ac:dyDescent="0.25">
      <c r="A748" s="52" t="s">
        <v>106</v>
      </c>
      <c r="B748" s="106">
        <f t="shared" si="152"/>
        <v>0</v>
      </c>
      <c r="C748" s="106">
        <f t="shared" si="15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54"/>
        <v>0</v>
      </c>
    </row>
    <row r="749" spans="1:36" s="45" customFormat="1" ht="15.95" hidden="1" customHeight="1" thickTop="1" thickBot="1" x14ac:dyDescent="0.25">
      <c r="A749" s="52" t="s">
        <v>104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54"/>
        <v>0</v>
      </c>
    </row>
    <row r="750" spans="1:36" s="45" customFormat="1" ht="15.95" hidden="1" customHeight="1" thickTop="1" thickBot="1" x14ac:dyDescent="0.25">
      <c r="A750" s="52" t="s">
        <v>111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54"/>
        <v>0</v>
      </c>
    </row>
    <row r="751" spans="1:36" ht="14.25" hidden="1" thickTop="1" thickBot="1" x14ac:dyDescent="0.25">
      <c r="A751" s="148" t="s">
        <v>19</v>
      </c>
      <c r="B751" s="149">
        <f>SUM(B713:B750)</f>
        <v>0</v>
      </c>
      <c r="C751" s="149">
        <f>SUM(C713:C750)</f>
        <v>0</v>
      </c>
      <c r="D751" s="149">
        <f>SUM(D713:D750)</f>
        <v>0</v>
      </c>
      <c r="E751" s="149">
        <f t="shared" ref="E751:AI751" si="155">SUM(E713:E750)</f>
        <v>0</v>
      </c>
      <c r="F751" s="149">
        <f t="shared" si="155"/>
        <v>0</v>
      </c>
      <c r="G751" s="149">
        <f t="shared" si="155"/>
        <v>0</v>
      </c>
      <c r="H751" s="149">
        <f t="shared" si="155"/>
        <v>0</v>
      </c>
      <c r="I751" s="149">
        <f t="shared" si="155"/>
        <v>0</v>
      </c>
      <c r="J751" s="149">
        <f t="shared" si="155"/>
        <v>0</v>
      </c>
      <c r="K751" s="149">
        <f t="shared" si="155"/>
        <v>0</v>
      </c>
      <c r="L751" s="149">
        <f t="shared" si="155"/>
        <v>0</v>
      </c>
      <c r="M751" s="149">
        <f t="shared" si="155"/>
        <v>0</v>
      </c>
      <c r="N751" s="149">
        <f t="shared" si="155"/>
        <v>0</v>
      </c>
      <c r="O751" s="149">
        <f t="shared" si="155"/>
        <v>0</v>
      </c>
      <c r="P751" s="149">
        <f t="shared" si="155"/>
        <v>0</v>
      </c>
      <c r="Q751" s="149">
        <f t="shared" si="155"/>
        <v>0</v>
      </c>
      <c r="R751" s="149">
        <f t="shared" si="155"/>
        <v>0</v>
      </c>
      <c r="S751" s="149">
        <f t="shared" si="155"/>
        <v>0</v>
      </c>
      <c r="T751" s="149">
        <f t="shared" si="155"/>
        <v>0</v>
      </c>
      <c r="U751" s="149">
        <f t="shared" si="155"/>
        <v>0</v>
      </c>
      <c r="V751" s="149">
        <f t="shared" si="155"/>
        <v>0</v>
      </c>
      <c r="W751" s="149">
        <f t="shared" si="155"/>
        <v>0</v>
      </c>
      <c r="X751" s="149">
        <f t="shared" si="155"/>
        <v>0</v>
      </c>
      <c r="Y751" s="149">
        <f t="shared" si="155"/>
        <v>0</v>
      </c>
      <c r="Z751" s="149">
        <f t="shared" si="155"/>
        <v>0</v>
      </c>
      <c r="AA751" s="149">
        <f t="shared" si="155"/>
        <v>0</v>
      </c>
      <c r="AB751" s="149">
        <f t="shared" si="155"/>
        <v>0</v>
      </c>
      <c r="AC751" s="149">
        <f t="shared" si="155"/>
        <v>0</v>
      </c>
      <c r="AD751" s="149">
        <f t="shared" si="155"/>
        <v>0</v>
      </c>
      <c r="AE751" s="149">
        <f t="shared" si="155"/>
        <v>0</v>
      </c>
      <c r="AF751" s="149">
        <f t="shared" si="155"/>
        <v>0</v>
      </c>
      <c r="AG751" s="149">
        <f t="shared" si="155"/>
        <v>0</v>
      </c>
      <c r="AH751" s="149">
        <f t="shared" si="155"/>
        <v>0</v>
      </c>
      <c r="AI751" s="149">
        <f t="shared" si="155"/>
        <v>0</v>
      </c>
      <c r="AJ751" s="147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90" t="e">
        <f>(C751/B754*100)</f>
        <v>#DIV/0!</v>
      </c>
      <c r="C753" s="190"/>
      <c r="D753" s="190" t="e">
        <f>(E751/D754*100)</f>
        <v>#DIV/0!</v>
      </c>
      <c r="E753" s="190"/>
      <c r="F753" s="36"/>
      <c r="G753" s="190" t="e">
        <f>(H751/G754*100)</f>
        <v>#DIV/0!</v>
      </c>
      <c r="H753" s="190"/>
      <c r="I753" s="36"/>
      <c r="J753" s="190" t="e">
        <f>(K751/J754*100)</f>
        <v>#DIV/0!</v>
      </c>
      <c r="K753" s="190"/>
      <c r="L753" s="36"/>
      <c r="M753" s="190" t="e">
        <f>(N751/M754*100)</f>
        <v>#DIV/0!</v>
      </c>
      <c r="N753" s="190"/>
      <c r="O753" s="36"/>
      <c r="P753" s="190" t="e">
        <f>(Q751/P754*100)</f>
        <v>#DIV/0!</v>
      </c>
      <c r="Q753" s="190"/>
      <c r="R753" s="36"/>
      <c r="S753" s="190" t="e">
        <f>(T751/S754*100)</f>
        <v>#DIV/0!</v>
      </c>
      <c r="T753" s="190"/>
      <c r="U753" s="36"/>
      <c r="V753" s="190" t="e">
        <f>(W751/V754*100)</f>
        <v>#DIV/0!</v>
      </c>
      <c r="W753" s="190"/>
      <c r="X753" s="36"/>
      <c r="Y753" s="190" t="e">
        <f>(Z751/Y754*100)</f>
        <v>#DIV/0!</v>
      </c>
      <c r="Z753" s="190"/>
      <c r="AA753" s="36"/>
      <c r="AB753" s="190" t="e">
        <f>(AC751/AB754*100)</f>
        <v>#DIV/0!</v>
      </c>
      <c r="AC753" s="190"/>
      <c r="AD753" s="36"/>
      <c r="AE753" s="190" t="e">
        <f>(AF751/AE754*100)</f>
        <v>#DIV/0!</v>
      </c>
      <c r="AF753" s="190"/>
      <c r="AG753" s="36"/>
      <c r="AH753" s="190" t="e">
        <f>(AI751/AH754*100)</f>
        <v>#DIV/0!</v>
      </c>
      <c r="AI753" s="190"/>
      <c r="AJ753" s="36"/>
    </row>
    <row r="754" spans="1:36" hidden="1" x14ac:dyDescent="0.2">
      <c r="A754" s="5" t="s">
        <v>39</v>
      </c>
      <c r="B754" s="188">
        <f>(B751+C751)</f>
        <v>0</v>
      </c>
      <c r="C754" s="189"/>
      <c r="D754" s="188">
        <f>(D751+E751)</f>
        <v>0</v>
      </c>
      <c r="E754" s="189"/>
      <c r="F754" s="37"/>
      <c r="G754" s="188">
        <f>(G751+H751)</f>
        <v>0</v>
      </c>
      <c r="H754" s="189"/>
      <c r="I754" s="37"/>
      <c r="J754" s="188">
        <f>(J751+K751)</f>
        <v>0</v>
      </c>
      <c r="K754" s="189"/>
      <c r="L754" s="37"/>
      <c r="M754" s="188">
        <f>(M751+N751)</f>
        <v>0</v>
      </c>
      <c r="N754" s="189"/>
      <c r="O754" s="37"/>
      <c r="P754" s="188">
        <f>(P751+Q751)</f>
        <v>0</v>
      </c>
      <c r="Q754" s="189"/>
      <c r="R754" s="37"/>
      <c r="S754" s="188">
        <f>(S751+T751)</f>
        <v>0</v>
      </c>
      <c r="T754" s="189"/>
      <c r="U754" s="37"/>
      <c r="V754" s="188">
        <f>(V751+W751)</f>
        <v>0</v>
      </c>
      <c r="W754" s="189"/>
      <c r="X754" s="37"/>
      <c r="Y754" s="188">
        <f>(Y751+Z751)</f>
        <v>0</v>
      </c>
      <c r="Z754" s="189"/>
      <c r="AA754" s="37"/>
      <c r="AB754" s="188">
        <f>(AB751+AC751)</f>
        <v>0</v>
      </c>
      <c r="AC754" s="189"/>
      <c r="AD754" s="37"/>
      <c r="AE754" s="188">
        <f>(AE751+AF751)</f>
        <v>0</v>
      </c>
      <c r="AF754" s="189"/>
      <c r="AG754" s="37"/>
      <c r="AH754" s="188">
        <f>(AH751+AI751)</f>
        <v>0</v>
      </c>
      <c r="AI754" s="189"/>
      <c r="AJ754" s="37"/>
    </row>
    <row r="755" spans="1:36" hidden="1" x14ac:dyDescent="0.2">
      <c r="A755" s="5" t="s">
        <v>40</v>
      </c>
      <c r="B755" s="190" t="e">
        <f>SUM(D755:AI755)</f>
        <v>#DIV/0!</v>
      </c>
      <c r="C755" s="189"/>
      <c r="D755" s="190" t="e">
        <f>(D754/B754*100)</f>
        <v>#DIV/0!</v>
      </c>
      <c r="E755" s="190"/>
      <c r="F755" s="36"/>
      <c r="G755" s="190" t="e">
        <f>(G754/B754*100)</f>
        <v>#DIV/0!</v>
      </c>
      <c r="H755" s="190"/>
      <c r="I755" s="36"/>
      <c r="J755" s="190" t="e">
        <f>(J754/B754*100)</f>
        <v>#DIV/0!</v>
      </c>
      <c r="K755" s="190"/>
      <c r="L755" s="36"/>
      <c r="M755" s="190" t="e">
        <f>(M754/B754*100)</f>
        <v>#DIV/0!</v>
      </c>
      <c r="N755" s="190"/>
      <c r="O755" s="36"/>
      <c r="P755" s="190" t="e">
        <f>(P754/B754*100)</f>
        <v>#DIV/0!</v>
      </c>
      <c r="Q755" s="190"/>
      <c r="R755" s="36"/>
      <c r="S755" s="190" t="e">
        <f>(S754/B754*100)</f>
        <v>#DIV/0!</v>
      </c>
      <c r="T755" s="190"/>
      <c r="U755" s="36"/>
      <c r="V755" s="190" t="e">
        <f>(V754/B754*100)</f>
        <v>#DIV/0!</v>
      </c>
      <c r="W755" s="190"/>
      <c r="X755" s="36"/>
      <c r="Y755" s="190" t="e">
        <f>(Y754/B754*100)</f>
        <v>#DIV/0!</v>
      </c>
      <c r="Z755" s="190"/>
      <c r="AA755" s="36"/>
      <c r="AB755" s="190" t="e">
        <f>(AB754/B754*100)</f>
        <v>#DIV/0!</v>
      </c>
      <c r="AC755" s="190"/>
      <c r="AD755" s="36"/>
      <c r="AE755" s="190" t="e">
        <f>(AE754/B754*100)</f>
        <v>#DIV/0!</v>
      </c>
      <c r="AF755" s="190"/>
      <c r="AG755" s="36"/>
      <c r="AH755" s="190" t="e">
        <f>(AH754/B754*100)</f>
        <v>#DIV/0!</v>
      </c>
      <c r="AI755" s="190"/>
      <c r="AJ755" s="36"/>
    </row>
    <row r="756" spans="1:36" hidden="1" x14ac:dyDescent="0.2">
      <c r="A756" s="112" t="s">
        <v>98</v>
      </c>
    </row>
    <row r="758" spans="1:36" x14ac:dyDescent="0.2">
      <c r="B758" s="41"/>
    </row>
  </sheetData>
  <mergeCells count="689"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Y345:Z345"/>
    <mergeCell ref="S344:T344"/>
    <mergeCell ref="V344:W344"/>
    <mergeCell ref="S343:T343"/>
    <mergeCell ref="V343:W343"/>
    <mergeCell ref="Y344:Z344"/>
    <mergeCell ref="Y343:Z343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S405:T405"/>
    <mergeCell ref="V405:W405"/>
    <mergeCell ref="M405:N405"/>
    <mergeCell ref="P403:Q403"/>
    <mergeCell ref="S403:T403"/>
    <mergeCell ref="P405:Q405"/>
    <mergeCell ref="V403:W403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P476:Q476"/>
    <mergeCell ref="G476:H476"/>
    <mergeCell ref="J476:K476"/>
    <mergeCell ref="B518:C518"/>
    <mergeCell ref="D518:E518"/>
    <mergeCell ref="G518:H518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B578:C578"/>
    <mergeCell ref="D578:E578"/>
    <mergeCell ref="G578:H578"/>
    <mergeCell ref="J578:K578"/>
    <mergeCell ref="M578:N578"/>
    <mergeCell ref="V577:W577"/>
    <mergeCell ref="S578:T578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M593:N593"/>
    <mergeCell ref="AE593:AF593"/>
    <mergeCell ref="P635:Q635"/>
    <mergeCell ref="S635:T635"/>
    <mergeCell ref="P593:Q593"/>
    <mergeCell ref="S593:T593"/>
    <mergeCell ref="V593:W593"/>
    <mergeCell ref="B636:C636"/>
    <mergeCell ref="D636:E636"/>
    <mergeCell ref="G636:H636"/>
    <mergeCell ref="J636:K636"/>
    <mergeCell ref="M636:N636"/>
    <mergeCell ref="AB636:AC636"/>
    <mergeCell ref="AH636:AI636"/>
    <mergeCell ref="D635:E635"/>
    <mergeCell ref="G635:H635"/>
    <mergeCell ref="J635:K635"/>
    <mergeCell ref="M635:N635"/>
    <mergeCell ref="AH635:AI635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J694:K694"/>
    <mergeCell ref="M694:N694"/>
    <mergeCell ref="B695:C695"/>
    <mergeCell ref="J695:K695"/>
    <mergeCell ref="D695:E695"/>
    <mergeCell ref="G695:H695"/>
    <mergeCell ref="M695:N695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P711:Q711"/>
    <mergeCell ref="AH711:AI711"/>
    <mergeCell ref="V711:W711"/>
    <mergeCell ref="Y711:Z711"/>
    <mergeCell ref="AB711:AC711"/>
    <mergeCell ref="AE711:AF711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D754:E754"/>
    <mergeCell ref="B755:C755"/>
    <mergeCell ref="D755:E755"/>
    <mergeCell ref="G754:H754"/>
    <mergeCell ref="G755:H755"/>
    <mergeCell ref="B754:C754"/>
  </mergeCells>
  <phoneticPr fontId="6" type="noConversion"/>
  <printOptions horizontalCentered="1"/>
  <pageMargins left="0.98425196850393704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G92" sqref="G92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1" t="s">
        <v>41</v>
      </c>
      <c r="B1" s="201"/>
      <c r="C1" s="201"/>
      <c r="D1" s="201"/>
      <c r="E1" s="201"/>
    </row>
    <row r="2" spans="1:5" x14ac:dyDescent="0.2">
      <c r="A2" s="184" t="s">
        <v>58</v>
      </c>
      <c r="B2" s="184"/>
      <c r="C2" s="184"/>
      <c r="D2" s="184"/>
      <c r="E2" s="184"/>
    </row>
    <row r="3" spans="1:5" x14ac:dyDescent="0.2">
      <c r="A3" s="184" t="s">
        <v>171</v>
      </c>
      <c r="B3" s="184"/>
      <c r="C3" s="184"/>
      <c r="D3" s="184"/>
      <c r="E3" s="184"/>
    </row>
    <row r="4" spans="1:5" x14ac:dyDescent="0.2">
      <c r="A4" s="184" t="s">
        <v>114</v>
      </c>
      <c r="B4" s="184"/>
      <c r="C4" s="184"/>
      <c r="D4" s="184"/>
      <c r="E4" s="184"/>
    </row>
    <row r="8" spans="1:5" ht="15.95" customHeight="1" x14ac:dyDescent="0.2">
      <c r="A8" s="197" t="s">
        <v>33</v>
      </c>
      <c r="B8" s="198" t="s">
        <v>54</v>
      </c>
      <c r="C8" s="199"/>
      <c r="D8" s="199"/>
      <c r="E8" s="200"/>
    </row>
    <row r="9" spans="1:5" ht="15.95" customHeight="1" x14ac:dyDescent="0.2">
      <c r="A9" s="197"/>
      <c r="B9" s="198">
        <v>2017</v>
      </c>
      <c r="C9" s="200"/>
      <c r="D9" s="198">
        <v>2018</v>
      </c>
      <c r="E9" s="200"/>
    </row>
    <row r="10" spans="1:5" ht="15.95" customHeight="1" x14ac:dyDescent="0.2">
      <c r="A10" s="103" t="s">
        <v>91</v>
      </c>
      <c r="B10" s="47">
        <v>1</v>
      </c>
      <c r="C10" s="180">
        <v>6273721567.2699995</v>
      </c>
      <c r="D10" s="47">
        <v>1</v>
      </c>
      <c r="E10" s="179">
        <v>7432064481.5199995</v>
      </c>
    </row>
    <row r="11" spans="1:5" ht="15.95" customHeight="1" x14ac:dyDescent="0.2">
      <c r="A11" s="52" t="s">
        <v>117</v>
      </c>
      <c r="B11" s="47">
        <v>4</v>
      </c>
      <c r="C11" s="180">
        <v>3134741369.7200003</v>
      </c>
      <c r="D11" s="47">
        <v>2</v>
      </c>
      <c r="E11" s="179">
        <v>4954170264.3599997</v>
      </c>
    </row>
    <row r="12" spans="1:5" ht="15.95" customHeight="1" x14ac:dyDescent="0.2">
      <c r="A12" s="52" t="s">
        <v>163</v>
      </c>
      <c r="B12" s="47">
        <v>2</v>
      </c>
      <c r="C12" s="180">
        <v>4028855501.0299997</v>
      </c>
      <c r="D12" s="47">
        <v>3</v>
      </c>
      <c r="E12" s="179">
        <v>4620633135.1300011</v>
      </c>
    </row>
    <row r="13" spans="1:5" ht="15.95" customHeight="1" x14ac:dyDescent="0.2">
      <c r="A13" s="52" t="s">
        <v>100</v>
      </c>
      <c r="B13" s="47">
        <v>3</v>
      </c>
      <c r="C13" s="180">
        <v>3893862242.4699998</v>
      </c>
      <c r="D13" s="47">
        <v>4</v>
      </c>
      <c r="E13" s="179">
        <v>4351349892.1499996</v>
      </c>
    </row>
    <row r="14" spans="1:5" ht="15.95" customHeight="1" x14ac:dyDescent="0.2">
      <c r="A14" s="52" t="s">
        <v>92</v>
      </c>
      <c r="B14" s="47">
        <v>6</v>
      </c>
      <c r="C14" s="180">
        <v>2102247281.6399999</v>
      </c>
      <c r="D14" s="47">
        <v>5</v>
      </c>
      <c r="E14" s="179">
        <v>2491802260.73</v>
      </c>
    </row>
    <row r="15" spans="1:5" ht="15.95" customHeight="1" x14ac:dyDescent="0.2">
      <c r="A15" s="52" t="s">
        <v>97</v>
      </c>
      <c r="B15" s="47">
        <v>5</v>
      </c>
      <c r="C15" s="180">
        <v>2300497058.4700003</v>
      </c>
      <c r="D15" s="47">
        <v>6</v>
      </c>
      <c r="E15" s="179">
        <v>2471169648.46</v>
      </c>
    </row>
    <row r="16" spans="1:5" ht="15.95" customHeight="1" x14ac:dyDescent="0.2">
      <c r="A16" s="52" t="s">
        <v>96</v>
      </c>
      <c r="B16" s="47">
        <v>7</v>
      </c>
      <c r="C16" s="180">
        <v>1000181597.96</v>
      </c>
      <c r="D16" s="47">
        <v>7</v>
      </c>
      <c r="E16" s="179">
        <v>1174364848.3600001</v>
      </c>
    </row>
    <row r="17" spans="1:5" ht="15.95" customHeight="1" x14ac:dyDescent="0.2">
      <c r="A17" s="52" t="s">
        <v>90</v>
      </c>
      <c r="B17" s="47">
        <v>8</v>
      </c>
      <c r="C17" s="180">
        <v>792102499.13999999</v>
      </c>
      <c r="D17" s="47">
        <v>8</v>
      </c>
      <c r="E17" s="179">
        <v>849164875.95999992</v>
      </c>
    </row>
    <row r="18" spans="1:5" ht="15.95" customHeight="1" x14ac:dyDescent="0.2">
      <c r="A18" s="52" t="s">
        <v>79</v>
      </c>
      <c r="B18" s="83">
        <v>9</v>
      </c>
      <c r="C18" s="181">
        <v>784671999.42999995</v>
      </c>
      <c r="D18" s="47">
        <v>9</v>
      </c>
      <c r="E18" s="179">
        <v>821162701.6099999</v>
      </c>
    </row>
    <row r="19" spans="1:5" ht="15.95" customHeight="1" x14ac:dyDescent="0.2">
      <c r="A19" s="52" t="s">
        <v>94</v>
      </c>
      <c r="B19" s="83">
        <v>10</v>
      </c>
      <c r="C19" s="181">
        <v>532314517.76999998</v>
      </c>
      <c r="D19" s="47">
        <v>10</v>
      </c>
      <c r="E19" s="179">
        <v>609073272.63999999</v>
      </c>
    </row>
    <row r="20" spans="1:5" x14ac:dyDescent="0.2">
      <c r="A20" s="81" t="s">
        <v>98</v>
      </c>
    </row>
    <row r="53" spans="1:5" ht="18" x14ac:dyDescent="0.25">
      <c r="A53" s="201" t="s">
        <v>41</v>
      </c>
      <c r="B53" s="201"/>
      <c r="C53" s="201"/>
      <c r="D53" s="201"/>
      <c r="E53" s="201"/>
    </row>
    <row r="54" spans="1:5" x14ac:dyDescent="0.2">
      <c r="A54" s="184" t="s">
        <v>58</v>
      </c>
      <c r="B54" s="184"/>
      <c r="C54" s="184"/>
      <c r="D54" s="184"/>
      <c r="E54" s="184"/>
    </row>
    <row r="55" spans="1:5" x14ac:dyDescent="0.2">
      <c r="A55" s="184" t="s">
        <v>172</v>
      </c>
      <c r="B55" s="184"/>
      <c r="C55" s="184"/>
      <c r="D55" s="184"/>
      <c r="E55" s="184"/>
    </row>
    <row r="56" spans="1:5" x14ac:dyDescent="0.2">
      <c r="A56" s="184" t="s">
        <v>114</v>
      </c>
      <c r="B56" s="184"/>
      <c r="C56" s="184"/>
      <c r="D56" s="184"/>
      <c r="E56" s="184"/>
    </row>
    <row r="60" spans="1:5" ht="15.95" customHeight="1" x14ac:dyDescent="0.2">
      <c r="A60" s="197" t="s">
        <v>33</v>
      </c>
      <c r="B60" s="198" t="s">
        <v>54</v>
      </c>
      <c r="C60" s="199"/>
      <c r="D60" s="199"/>
      <c r="E60" s="200"/>
    </row>
    <row r="61" spans="1:5" ht="15.95" customHeight="1" x14ac:dyDescent="0.2">
      <c r="A61" s="197"/>
      <c r="B61" s="198">
        <v>2017</v>
      </c>
      <c r="C61" s="200"/>
      <c r="D61" s="198">
        <v>2018</v>
      </c>
      <c r="E61" s="200"/>
    </row>
    <row r="62" spans="1:5" ht="15.95" customHeight="1" x14ac:dyDescent="0.2">
      <c r="A62" s="103" t="s">
        <v>91</v>
      </c>
      <c r="B62" s="47">
        <v>1</v>
      </c>
      <c r="C62" s="180">
        <v>877363788.41999996</v>
      </c>
      <c r="D62" s="47">
        <v>1</v>
      </c>
      <c r="E62" s="179">
        <v>1153953806.51</v>
      </c>
    </row>
    <row r="63" spans="1:5" ht="15.95" customHeight="1" x14ac:dyDescent="0.2">
      <c r="A63" s="52" t="s">
        <v>117</v>
      </c>
      <c r="B63" s="47">
        <v>4</v>
      </c>
      <c r="C63" s="180">
        <v>542153860.51999998</v>
      </c>
      <c r="D63" s="47">
        <v>2</v>
      </c>
      <c r="E63" s="179">
        <v>787330858.52999997</v>
      </c>
    </row>
    <row r="64" spans="1:5" ht="15.95" customHeight="1" x14ac:dyDescent="0.2">
      <c r="A64" s="52" t="s">
        <v>163</v>
      </c>
      <c r="B64" s="47">
        <v>2</v>
      </c>
      <c r="C64" s="180">
        <v>680860264.28999996</v>
      </c>
      <c r="D64" s="47">
        <v>3</v>
      </c>
      <c r="E64" s="179">
        <v>664539221.53000009</v>
      </c>
    </row>
    <row r="65" spans="1:5" ht="15.95" customHeight="1" x14ac:dyDescent="0.2">
      <c r="A65" s="52" t="s">
        <v>100</v>
      </c>
      <c r="B65" s="47">
        <v>3</v>
      </c>
      <c r="C65" s="180">
        <v>547989994.27999997</v>
      </c>
      <c r="D65" s="47">
        <v>4</v>
      </c>
      <c r="E65" s="179">
        <v>564309312.62</v>
      </c>
    </row>
    <row r="66" spans="1:5" ht="15.95" customHeight="1" x14ac:dyDescent="0.2">
      <c r="A66" s="52" t="s">
        <v>92</v>
      </c>
      <c r="B66" s="47">
        <v>5</v>
      </c>
      <c r="C66" s="180">
        <v>319588881.06999999</v>
      </c>
      <c r="D66" s="47">
        <v>5</v>
      </c>
      <c r="E66" s="179">
        <v>389929394.24000001</v>
      </c>
    </row>
    <row r="67" spans="1:5" ht="15.95" customHeight="1" x14ac:dyDescent="0.2">
      <c r="A67" s="52" t="s">
        <v>97</v>
      </c>
      <c r="B67" s="47">
        <v>6</v>
      </c>
      <c r="C67" s="180">
        <v>267068838.59</v>
      </c>
      <c r="D67" s="47">
        <v>6</v>
      </c>
      <c r="E67" s="179">
        <v>358784737.56</v>
      </c>
    </row>
    <row r="68" spans="1:5" ht="15.95" customHeight="1" x14ac:dyDescent="0.2">
      <c r="A68" s="52" t="s">
        <v>96</v>
      </c>
      <c r="B68" s="47">
        <v>7</v>
      </c>
      <c r="C68" s="180">
        <v>146141609.50000003</v>
      </c>
      <c r="D68" s="47">
        <v>7</v>
      </c>
      <c r="E68" s="179">
        <v>181950902.47</v>
      </c>
    </row>
    <row r="69" spans="1:5" ht="15.95" customHeight="1" x14ac:dyDescent="0.2">
      <c r="A69" s="52" t="s">
        <v>90</v>
      </c>
      <c r="B69" s="47">
        <v>8</v>
      </c>
      <c r="C69" s="180">
        <v>115917958.51000001</v>
      </c>
      <c r="D69" s="47">
        <v>8</v>
      </c>
      <c r="E69" s="179">
        <v>128984713.87</v>
      </c>
    </row>
    <row r="70" spans="1:5" ht="15.95" customHeight="1" x14ac:dyDescent="0.2">
      <c r="A70" s="52" t="s">
        <v>79</v>
      </c>
      <c r="B70" s="83">
        <v>9</v>
      </c>
      <c r="C70" s="181">
        <v>113910557.63999999</v>
      </c>
      <c r="D70" s="47">
        <v>9</v>
      </c>
      <c r="E70" s="179">
        <v>125366147.08999997</v>
      </c>
    </row>
    <row r="71" spans="1:5" ht="15.95" customHeight="1" x14ac:dyDescent="0.2">
      <c r="A71" s="52" t="s">
        <v>94</v>
      </c>
      <c r="B71" s="83">
        <v>10</v>
      </c>
      <c r="C71" s="181">
        <v>75008613.129999995</v>
      </c>
      <c r="D71" s="47">
        <v>10</v>
      </c>
      <c r="E71" s="179">
        <v>91781959.150000006</v>
      </c>
    </row>
    <row r="72" spans="1:5" x14ac:dyDescent="0.2">
      <c r="A72" s="81" t="s">
        <v>98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23622047244094491" right="0.82677165354330717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G51" sqref="G51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x14ac:dyDescent="0.2">
      <c r="A2" s="184" t="s">
        <v>64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x14ac:dyDescent="0.2">
      <c r="A3" s="184" t="s">
        <v>147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x14ac:dyDescent="0.2">
      <c r="A4" s="184" t="s">
        <v>114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6" spans="1:13" ht="15.75" x14ac:dyDescent="0.25">
      <c r="A6" s="197" t="s">
        <v>65</v>
      </c>
      <c r="B6" s="197" t="s">
        <v>0</v>
      </c>
      <c r="C6" s="202" t="s">
        <v>66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 ht="38.25" x14ac:dyDescent="0.2">
      <c r="A7" s="197"/>
      <c r="B7" s="197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5065357793.0999994</v>
      </c>
      <c r="C10" s="48">
        <f>'P.N.C. x Comp. x Ramos'!D203</f>
        <v>24183837.610000011</v>
      </c>
      <c r="D10" s="48">
        <f>'P.N.C. x Comp. x Ramos'!E203</f>
        <v>738772787.78999984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1281714854.1599996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329040304.21999991</v>
      </c>
    </row>
    <row r="11" spans="1:13" x14ac:dyDescent="0.2">
      <c r="A11" s="62" t="s">
        <v>69</v>
      </c>
      <c r="B11" s="87">
        <f>SUM(B8:B10)</f>
        <v>13704865262.560001</v>
      </c>
      <c r="C11" s="87">
        <f>SUM(C8:C10)</f>
        <v>66791513.110000014</v>
      </c>
      <c r="D11" s="87">
        <f t="shared" ref="D11:M11" si="0">SUM(D8:D10)</f>
        <v>2099794395.8299999</v>
      </c>
      <c r="E11" s="87">
        <f t="shared" si="0"/>
        <v>3022634277</v>
      </c>
      <c r="F11" s="87">
        <f t="shared" si="0"/>
        <v>143370828.67999998</v>
      </c>
      <c r="G11" s="87">
        <f t="shared" si="0"/>
        <v>3277561326.6700001</v>
      </c>
      <c r="H11" s="87">
        <f t="shared" si="0"/>
        <v>180194062.38999999</v>
      </c>
      <c r="I11" s="87">
        <f t="shared" si="0"/>
        <v>150519052.63</v>
      </c>
      <c r="J11" s="87">
        <f t="shared" si="0"/>
        <v>3716249217.96</v>
      </c>
      <c r="K11" s="87">
        <f t="shared" si="0"/>
        <v>94456241.409999996</v>
      </c>
      <c r="L11" s="87">
        <f t="shared" si="0"/>
        <v>225317629.06999999</v>
      </c>
      <c r="M11" s="87">
        <f t="shared" si="0"/>
        <v>727976717.80999994</v>
      </c>
    </row>
    <row r="12" spans="1:13" x14ac:dyDescent="0.2">
      <c r="A12" s="62"/>
      <c r="B12" s="163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4689431714.039999</v>
      </c>
      <c r="C13" s="48">
        <f>'P.N.C. x Comp. x Ramos'!D269</f>
        <v>24578052.100000001</v>
      </c>
      <c r="D13" s="48">
        <f>'P.N.C. x Comp. x Ramos'!E269</f>
        <v>759338445.69999969</v>
      </c>
      <c r="E13" s="48">
        <f>'P.N.C. x Comp. x Ramos'!F269</f>
        <v>1021219830.84</v>
      </c>
      <c r="F13" s="48">
        <f>'P.N.C. x Comp. x Ramos'!G269</f>
        <v>42541695.850000001</v>
      </c>
      <c r="G13" s="48">
        <f>'P.N.C. x Comp. x Ramos'!H269</f>
        <v>1119980328.3099997</v>
      </c>
      <c r="H13" s="48">
        <f>'P.N.C. x Comp. x Ramos'!I269</f>
        <v>24733079.490000006</v>
      </c>
      <c r="I13" s="48">
        <f>'P.N.C. x Comp. x Ramos'!J269</f>
        <v>55679585.700000003</v>
      </c>
      <c r="J13" s="48">
        <f>'P.N.C. x Comp. x Ramos'!K269</f>
        <v>1239605379.3300002</v>
      </c>
      <c r="K13" s="48">
        <f>'P.N.C. x Comp. x Ramos'!L269</f>
        <v>35143173.009999998</v>
      </c>
      <c r="L13" s="48">
        <f>'P.N.C. x Comp. x Ramos'!M269</f>
        <v>79428304.659999982</v>
      </c>
      <c r="M13" s="48">
        <f>'P.N.C. x Comp. x Ramos'!N269</f>
        <v>287183839.04999995</v>
      </c>
    </row>
    <row r="14" spans="1:13" x14ac:dyDescent="0.2">
      <c r="A14" s="62" t="s">
        <v>4</v>
      </c>
      <c r="B14" s="87">
        <f>SUM(C14:M14)</f>
        <v>5019018463.4799995</v>
      </c>
      <c r="C14" s="48">
        <f>'P.N.C. x Comp. x Ramos'!D335</f>
        <v>27896800.020000003</v>
      </c>
      <c r="D14" s="48">
        <f>'P.N.C. x Comp. x Ramos'!E335</f>
        <v>754590798.98999965</v>
      </c>
      <c r="E14" s="48">
        <f>'P.N.C. x Comp. x Ramos'!F335</f>
        <v>1114030564.1800001</v>
      </c>
      <c r="F14" s="48">
        <f>'P.N.C. x Comp. x Ramos'!G335</f>
        <v>63458182.779999986</v>
      </c>
      <c r="G14" s="48">
        <f>'P.N.C. x Comp. x Ramos'!H335</f>
        <v>1261168940.6699996</v>
      </c>
      <c r="H14" s="48">
        <f>'P.N.C. x Comp. x Ramos'!I335</f>
        <v>23008671.979999989</v>
      </c>
      <c r="I14" s="48">
        <f>'P.N.C. x Comp. x Ramos'!J335</f>
        <v>54905734.590000004</v>
      </c>
      <c r="J14" s="48">
        <f>'P.N.C. x Comp. x Ramos'!K335</f>
        <v>1275937830.0600002</v>
      </c>
      <c r="K14" s="48">
        <f>'P.N.C. x Comp. x Ramos'!L335</f>
        <v>34302337.170000002</v>
      </c>
      <c r="L14" s="48">
        <f>'P.N.C. x Comp. x Ramos'!M335</f>
        <v>176142395.08999997</v>
      </c>
      <c r="M14" s="48">
        <f>'P.N.C. x Comp. x Ramos'!N335</f>
        <v>233576207.95000002</v>
      </c>
    </row>
    <row r="15" spans="1:13" x14ac:dyDescent="0.2">
      <c r="A15" s="62" t="s">
        <v>5</v>
      </c>
      <c r="B15" s="87">
        <f>SUM(C15:M15)</f>
        <v>4941172401.5899992</v>
      </c>
      <c r="C15" s="48">
        <f>'P.N.C. x Comp. x Ramos'!D400</f>
        <v>22710487.830000002</v>
      </c>
      <c r="D15" s="48">
        <f>'P.N.C. x Comp. x Ramos'!E400</f>
        <v>746866338.16000009</v>
      </c>
      <c r="E15" s="48">
        <f>'P.N.C. x Comp. x Ramos'!F400</f>
        <v>1138067917.22</v>
      </c>
      <c r="F15" s="48">
        <f>'P.N.C. x Comp. x Ramos'!G400</f>
        <v>47721244.829999991</v>
      </c>
      <c r="G15" s="48">
        <f>'P.N.C. x Comp. x Ramos'!H400</f>
        <v>1233111604.01</v>
      </c>
      <c r="H15" s="48">
        <f>'P.N.C. x Comp. x Ramos'!I400</f>
        <v>25487694.469999999</v>
      </c>
      <c r="I15" s="48">
        <f>'P.N.C. x Comp. x Ramos'!J400</f>
        <v>60406963.199999988</v>
      </c>
      <c r="J15" s="48">
        <f>'P.N.C. x Comp. x Ramos'!K400</f>
        <v>1210080899.6099999</v>
      </c>
      <c r="K15" s="48">
        <f>'P.N.C. x Comp. x Ramos'!L400</f>
        <v>36261068.659999996</v>
      </c>
      <c r="L15" s="48">
        <f>'P.N.C. x Comp. x Ramos'!M400</f>
        <v>148022975.90999997</v>
      </c>
      <c r="M15" s="48">
        <f>'P.N.C. x Comp. x Ramos'!N400</f>
        <v>272435207.68999994</v>
      </c>
    </row>
    <row r="16" spans="1:13" x14ac:dyDescent="0.2">
      <c r="A16" s="62" t="s">
        <v>70</v>
      </c>
      <c r="B16" s="87">
        <f t="shared" ref="B16:M16" si="1">SUM(B13:B15)</f>
        <v>14649622579.109997</v>
      </c>
      <c r="C16" s="87">
        <f t="shared" si="1"/>
        <v>75185339.950000003</v>
      </c>
      <c r="D16" s="87">
        <f t="shared" si="1"/>
        <v>2260795582.8499994</v>
      </c>
      <c r="E16" s="87">
        <f t="shared" si="1"/>
        <v>3273318312.2399998</v>
      </c>
      <c r="F16" s="87">
        <f t="shared" si="1"/>
        <v>153721123.45999998</v>
      </c>
      <c r="G16" s="87">
        <f t="shared" si="1"/>
        <v>3614260872.9899998</v>
      </c>
      <c r="H16" s="87">
        <f t="shared" si="1"/>
        <v>73229445.939999998</v>
      </c>
      <c r="I16" s="87">
        <f t="shared" si="1"/>
        <v>170992283.49000001</v>
      </c>
      <c r="J16" s="87">
        <f t="shared" si="1"/>
        <v>3725624109</v>
      </c>
      <c r="K16" s="87">
        <f t="shared" si="1"/>
        <v>105706578.84</v>
      </c>
      <c r="L16" s="87">
        <f t="shared" si="1"/>
        <v>403593675.65999991</v>
      </c>
      <c r="M16" s="87">
        <f t="shared" si="1"/>
        <v>793195254.68999994</v>
      </c>
    </row>
    <row r="17" spans="1:13" x14ac:dyDescent="0.2">
      <c r="A17" s="62"/>
      <c r="B17" s="163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5045123433.5199995</v>
      </c>
      <c r="C18" s="48">
        <f>'P.N.C. x Comp. x Ramos'!D466</f>
        <v>29961106.5</v>
      </c>
      <c r="D18" s="48">
        <f>'P.N.C. x Comp. x Ramos'!E466</f>
        <v>772331156.6700002</v>
      </c>
      <c r="E18" s="48">
        <f>'P.N.C. x Comp. x Ramos'!F466</f>
        <v>1249668924.5</v>
      </c>
      <c r="F18" s="48">
        <f>'P.N.C. x Comp. x Ramos'!G466</f>
        <v>48258171.170000002</v>
      </c>
      <c r="G18" s="48">
        <f>'P.N.C. x Comp. x Ramos'!H466</f>
        <v>1196910638.1499994</v>
      </c>
      <c r="H18" s="48">
        <f>'P.N.C. x Comp. x Ramos'!I466</f>
        <v>18211349.43</v>
      </c>
      <c r="I18" s="48">
        <f>'P.N.C. x Comp. x Ramos'!J466</f>
        <v>57091558.720000006</v>
      </c>
      <c r="J18" s="48">
        <f>'P.N.C. x Comp. x Ramos'!K466</f>
        <v>1241340024.8599999</v>
      </c>
      <c r="K18" s="48">
        <f>'P.N.C. x Comp. x Ramos'!L466</f>
        <v>87546895.430000007</v>
      </c>
      <c r="L18" s="48">
        <f>'P.N.C. x Comp. x Ramos'!M466</f>
        <v>73580398.12999998</v>
      </c>
      <c r="M18" s="48">
        <f>'P.N.C. x Comp. x Ramos'!N466</f>
        <v>270223209.9600001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5045123433.5199995</v>
      </c>
      <c r="C21" s="87">
        <f t="shared" si="2"/>
        <v>29961106.5</v>
      </c>
      <c r="D21" s="87">
        <f t="shared" si="2"/>
        <v>772331156.6700002</v>
      </c>
      <c r="E21" s="87">
        <f t="shared" si="2"/>
        <v>1249668924.5</v>
      </c>
      <c r="F21" s="87">
        <f t="shared" si="2"/>
        <v>48258171.170000002</v>
      </c>
      <c r="G21" s="87">
        <f t="shared" si="2"/>
        <v>1196910638.1499994</v>
      </c>
      <c r="H21" s="87">
        <f t="shared" si="2"/>
        <v>18211349.43</v>
      </c>
      <c r="I21" s="87">
        <f t="shared" si="2"/>
        <v>57091558.720000006</v>
      </c>
      <c r="J21" s="87">
        <f t="shared" si="2"/>
        <v>1241340024.8599999</v>
      </c>
      <c r="K21" s="87">
        <f t="shared" si="2"/>
        <v>87546895.430000007</v>
      </c>
      <c r="L21" s="87">
        <f t="shared" si="2"/>
        <v>73580398.12999998</v>
      </c>
      <c r="M21" s="87">
        <f t="shared" si="2"/>
        <v>270223209.9600001</v>
      </c>
    </row>
    <row r="22" spans="1:13" x14ac:dyDescent="0.2">
      <c r="A22" s="62"/>
      <c r="B22" s="163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3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33399611275.189999</v>
      </c>
      <c r="C28" s="56">
        <f t="shared" ref="C28:M28" si="4">C11+C16+C21+C26</f>
        <v>171937959.56</v>
      </c>
      <c r="D28" s="56">
        <f t="shared" si="4"/>
        <v>5132921135.3499994</v>
      </c>
      <c r="E28" s="56">
        <f t="shared" si="4"/>
        <v>7545621513.7399998</v>
      </c>
      <c r="F28" s="56">
        <f t="shared" si="4"/>
        <v>345350123.31</v>
      </c>
      <c r="G28" s="56">
        <f t="shared" si="4"/>
        <v>8088732837.8099995</v>
      </c>
      <c r="H28" s="56">
        <f t="shared" si="4"/>
        <v>271634857.75999999</v>
      </c>
      <c r="I28" s="56">
        <f t="shared" si="4"/>
        <v>378602894.84000003</v>
      </c>
      <c r="J28" s="56">
        <f t="shared" si="4"/>
        <v>8683213351.8199997</v>
      </c>
      <c r="K28" s="56">
        <f t="shared" si="4"/>
        <v>287709715.68000001</v>
      </c>
      <c r="L28" s="56">
        <f t="shared" si="4"/>
        <v>702491702.8599999</v>
      </c>
      <c r="M28" s="56">
        <f t="shared" si="4"/>
        <v>1791395182.46</v>
      </c>
    </row>
    <row r="29" spans="1:13" x14ac:dyDescent="0.2">
      <c r="A29" s="89" t="s">
        <v>55</v>
      </c>
      <c r="B29" s="90">
        <f>SUM(C29:M29)</f>
        <v>99.999999999999986</v>
      </c>
      <c r="C29" s="90">
        <f>C28/B28*100</f>
        <v>0.51479030143000337</v>
      </c>
      <c r="D29" s="90">
        <f>D28/B28*100</f>
        <v>15.368206213713787</v>
      </c>
      <c r="E29" s="90">
        <f>E28/B28*100</f>
        <v>22.591944114466571</v>
      </c>
      <c r="F29" s="90">
        <f>F28/B28*100</f>
        <v>1.0339944392302973</v>
      </c>
      <c r="G29" s="90">
        <f>G28/B28*100</f>
        <v>24.218044848379709</v>
      </c>
      <c r="H29" s="90">
        <f>H28/B28*100</f>
        <v>0.81328748266533468</v>
      </c>
      <c r="I29" s="90">
        <f>I28/B28*100</f>
        <v>1.1335547941578439</v>
      </c>
      <c r="J29" s="90">
        <f>J28/B28*100</f>
        <v>25.997947342189846</v>
      </c>
      <c r="K29" s="90">
        <f>K28/B28*100</f>
        <v>0.86141635993745058</v>
      </c>
      <c r="L29" s="90">
        <f>L28/B28*100</f>
        <v>2.1032930505446541</v>
      </c>
      <c r="M29" s="90">
        <f>M28/B28*100</f>
        <v>5.3635210532845017</v>
      </c>
    </row>
    <row r="30" spans="1:13" x14ac:dyDescent="0.2">
      <c r="A30" s="81" t="s">
        <v>98</v>
      </c>
    </row>
    <row r="31" spans="1:13" x14ac:dyDescent="0.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74803149606299213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4" sqref="A4:S4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x14ac:dyDescent="0.2">
      <c r="A2" s="184" t="s">
        <v>87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19" x14ac:dyDescent="0.2">
      <c r="A3" s="184" t="s">
        <v>147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x14ac:dyDescent="0.2">
      <c r="A4" s="184" t="s">
        <v>114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19" x14ac:dyDescent="0.2">
      <c r="D5" s="91"/>
      <c r="E5" s="91"/>
      <c r="F5" s="91"/>
    </row>
    <row r="6" spans="1:19" ht="15.75" x14ac:dyDescent="0.25">
      <c r="A6" s="207" t="s">
        <v>33</v>
      </c>
      <c r="B6" s="202" t="s">
        <v>65</v>
      </c>
      <c r="C6" s="202"/>
      <c r="D6" s="202"/>
      <c r="E6" s="206" t="s">
        <v>73</v>
      </c>
      <c r="F6" s="202" t="s">
        <v>65</v>
      </c>
      <c r="G6" s="202"/>
      <c r="H6" s="202"/>
      <c r="I6" s="206" t="s">
        <v>74</v>
      </c>
      <c r="J6" s="202" t="s">
        <v>65</v>
      </c>
      <c r="K6" s="202"/>
      <c r="L6" s="202"/>
      <c r="M6" s="206" t="s">
        <v>75</v>
      </c>
      <c r="N6" s="202" t="s">
        <v>65</v>
      </c>
      <c r="O6" s="202"/>
      <c r="P6" s="202"/>
      <c r="Q6" s="206" t="s">
        <v>76</v>
      </c>
      <c r="R6" s="203" t="s">
        <v>77</v>
      </c>
      <c r="S6" s="204" t="s">
        <v>62</v>
      </c>
    </row>
    <row r="7" spans="1:19" ht="14.25" customHeight="1" x14ac:dyDescent="0.2">
      <c r="A7" s="207"/>
      <c r="B7" s="85" t="s">
        <v>23</v>
      </c>
      <c r="C7" s="85" t="s">
        <v>1</v>
      </c>
      <c r="D7" s="85" t="s">
        <v>2</v>
      </c>
      <c r="E7" s="206"/>
      <c r="F7" s="85" t="s">
        <v>3</v>
      </c>
      <c r="G7" s="85" t="s">
        <v>4</v>
      </c>
      <c r="H7" s="85" t="s">
        <v>5</v>
      </c>
      <c r="I7" s="206"/>
      <c r="J7" s="85" t="s">
        <v>6</v>
      </c>
      <c r="K7" s="85" t="s">
        <v>7</v>
      </c>
      <c r="L7" s="85" t="s">
        <v>8</v>
      </c>
      <c r="M7" s="206"/>
      <c r="N7" s="85" t="s">
        <v>9</v>
      </c>
      <c r="O7" s="85" t="s">
        <v>10</v>
      </c>
      <c r="P7" s="85" t="s">
        <v>11</v>
      </c>
      <c r="Q7" s="206"/>
      <c r="R7" s="203"/>
      <c r="S7" s="205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1138644012.8</v>
      </c>
      <c r="E8" s="87">
        <f t="shared" ref="E8:E45" si="0">SUM(B8:D8)</f>
        <v>3208518933.7700005</v>
      </c>
      <c r="F8" s="49">
        <v>908952403.89999998</v>
      </c>
      <c r="G8" s="49">
        <v>1129943520.6499999</v>
      </c>
      <c r="H8" s="49">
        <v>1030695816.6900001</v>
      </c>
      <c r="I8" s="87">
        <f t="shared" ref="I8:I45" si="1">SUM(F8:H8)</f>
        <v>3069591741.2399998</v>
      </c>
      <c r="J8" s="49">
        <v>1153953806.51</v>
      </c>
      <c r="K8" s="49">
        <v>0</v>
      </c>
      <c r="L8" s="49">
        <v>0</v>
      </c>
      <c r="M8" s="87">
        <f t="shared" ref="M8:M45" si="2">SUM(J8:L8)</f>
        <v>1153953806.51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7432064481.5200005</v>
      </c>
      <c r="S8" s="165">
        <f>R8/R46*100</f>
        <v>22.251949043013887</v>
      </c>
    </row>
    <row r="9" spans="1:19" ht="14.1" customHeight="1" x14ac:dyDescent="0.2">
      <c r="A9" s="52" t="s">
        <v>117</v>
      </c>
      <c r="B9" s="49">
        <v>657759745.81000006</v>
      </c>
      <c r="C9" s="49">
        <v>631108634.75</v>
      </c>
      <c r="D9" s="49">
        <v>670586253.26999998</v>
      </c>
      <c r="E9" s="87">
        <f t="shared" si="0"/>
        <v>1959454633.8299999</v>
      </c>
      <c r="F9" s="49">
        <v>709688816.53999996</v>
      </c>
      <c r="G9" s="49">
        <v>705492333.6500001</v>
      </c>
      <c r="H9" s="49">
        <v>792203621.80999994</v>
      </c>
      <c r="I9" s="87">
        <f t="shared" si="1"/>
        <v>2207384772</v>
      </c>
      <c r="J9" s="49">
        <v>787330858.53000009</v>
      </c>
      <c r="K9" s="49">
        <v>0</v>
      </c>
      <c r="L9" s="49">
        <v>0</v>
      </c>
      <c r="M9" s="87">
        <f t="shared" si="2"/>
        <v>787330858.53000009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4954170264.3599997</v>
      </c>
      <c r="S9" s="165">
        <f>R9/R46*100</f>
        <v>14.833017736467102</v>
      </c>
    </row>
    <row r="10" spans="1:19" ht="14.1" customHeight="1" x14ac:dyDescent="0.2">
      <c r="A10" s="52" t="s">
        <v>163</v>
      </c>
      <c r="B10" s="49">
        <v>520587600.04999995</v>
      </c>
      <c r="C10" s="49">
        <v>647476588.6500001</v>
      </c>
      <c r="D10" s="49">
        <v>719957032.71000004</v>
      </c>
      <c r="E10" s="87">
        <f t="shared" si="0"/>
        <v>1888021221.4100001</v>
      </c>
      <c r="F10" s="49">
        <v>629661092.00999999</v>
      </c>
      <c r="G10" s="49">
        <v>763912869.0999999</v>
      </c>
      <c r="H10" s="49">
        <v>674498731.08000016</v>
      </c>
      <c r="I10" s="87">
        <f t="shared" si="1"/>
        <v>2068072692.1900001</v>
      </c>
      <c r="J10" s="49">
        <v>664539221.52999997</v>
      </c>
      <c r="K10" s="49">
        <v>0</v>
      </c>
      <c r="L10" s="49">
        <v>0</v>
      </c>
      <c r="M10" s="87">
        <f t="shared" si="2"/>
        <v>664539221.52999997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4620633135.1300001</v>
      </c>
      <c r="S10" s="165">
        <f>R10/R46*100</f>
        <v>13.834391954622275</v>
      </c>
    </row>
    <row r="11" spans="1:19" ht="14.1" customHeight="1" x14ac:dyDescent="0.2">
      <c r="A11" s="52" t="s">
        <v>100</v>
      </c>
      <c r="B11" s="49">
        <v>444595257.08999997</v>
      </c>
      <c r="C11" s="49">
        <v>510133248</v>
      </c>
      <c r="D11" s="49">
        <v>776446879.45999992</v>
      </c>
      <c r="E11" s="87">
        <f t="shared" si="0"/>
        <v>1731175384.5499997</v>
      </c>
      <c r="F11" s="49">
        <v>745782924.55999994</v>
      </c>
      <c r="G11" s="49">
        <v>639308616.75</v>
      </c>
      <c r="H11" s="49">
        <v>670773653.66999996</v>
      </c>
      <c r="I11" s="87">
        <f t="shared" si="1"/>
        <v>2055865194.98</v>
      </c>
      <c r="J11" s="49">
        <v>564309312.62</v>
      </c>
      <c r="K11" s="49">
        <v>0</v>
      </c>
      <c r="L11" s="49">
        <v>0</v>
      </c>
      <c r="M11" s="87">
        <f t="shared" si="2"/>
        <v>564309312.62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4351349892.1499996</v>
      </c>
      <c r="S11" s="165">
        <f>R11/R46*100</f>
        <v>13.02814531671595</v>
      </c>
    </row>
    <row r="12" spans="1:19" ht="14.1" customHeight="1" x14ac:dyDescent="0.2">
      <c r="A12" s="52" t="s">
        <v>92</v>
      </c>
      <c r="B12" s="49">
        <v>306548995.92999995</v>
      </c>
      <c r="C12" s="49">
        <v>308058993.44999999</v>
      </c>
      <c r="D12" s="49">
        <v>358671967.06999999</v>
      </c>
      <c r="E12" s="87">
        <f t="shared" si="0"/>
        <v>973279956.44999981</v>
      </c>
      <c r="F12" s="49">
        <v>342496016.61999995</v>
      </c>
      <c r="G12" s="49">
        <v>380674339.87999994</v>
      </c>
      <c r="H12" s="49">
        <v>405422553.54000002</v>
      </c>
      <c r="I12" s="87">
        <f t="shared" si="1"/>
        <v>1128592910.04</v>
      </c>
      <c r="J12" s="49">
        <v>389929394.24000001</v>
      </c>
      <c r="K12" s="49">
        <v>0</v>
      </c>
      <c r="L12" s="49">
        <v>0</v>
      </c>
      <c r="M12" s="87">
        <f t="shared" si="2"/>
        <v>389929394.24000001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2491802260.7299995</v>
      </c>
      <c r="S12" s="165">
        <f>R12/R46*100</f>
        <v>7.4605726402000583</v>
      </c>
    </row>
    <row r="13" spans="1:19" ht="14.1" customHeight="1" x14ac:dyDescent="0.2">
      <c r="A13" s="52" t="s">
        <v>97</v>
      </c>
      <c r="B13" s="49">
        <v>297445499.27000004</v>
      </c>
      <c r="C13" s="49">
        <v>314876638.49000001</v>
      </c>
      <c r="D13" s="49">
        <v>373938829.15999997</v>
      </c>
      <c r="E13" s="87">
        <f t="shared" si="0"/>
        <v>986260966.91999996</v>
      </c>
      <c r="F13" s="49">
        <v>393267923.05999994</v>
      </c>
      <c r="G13" s="49">
        <v>363637539.81999999</v>
      </c>
      <c r="H13" s="49">
        <v>369218481.09999996</v>
      </c>
      <c r="I13" s="87">
        <f t="shared" si="1"/>
        <v>1126123943.9799998</v>
      </c>
      <c r="J13" s="49">
        <v>358784737.56</v>
      </c>
      <c r="K13" s="49">
        <v>0</v>
      </c>
      <c r="L13" s="49">
        <v>0</v>
      </c>
      <c r="M13" s="87">
        <f t="shared" si="2"/>
        <v>358784737.56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2471169648.4599996</v>
      </c>
      <c r="S13" s="165">
        <f>R13/R46*100</f>
        <v>7.3987976330001199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7">
        <f t="shared" si="0"/>
        <v>550311007.56999993</v>
      </c>
      <c r="F14" s="49">
        <v>142577938.17000002</v>
      </c>
      <c r="G14" s="49">
        <v>140447625.5</v>
      </c>
      <c r="H14" s="49">
        <v>159077374.65000001</v>
      </c>
      <c r="I14" s="87">
        <f t="shared" si="1"/>
        <v>442102938.32000005</v>
      </c>
      <c r="J14" s="49">
        <v>181950902.47</v>
      </c>
      <c r="K14" s="49">
        <v>0</v>
      </c>
      <c r="L14" s="49">
        <v>0</v>
      </c>
      <c r="M14" s="87">
        <f t="shared" si="2"/>
        <v>181950902.47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1174364848.3599999</v>
      </c>
      <c r="S14" s="165">
        <f>R14/R46*100</f>
        <v>3.5161033422935222</v>
      </c>
    </row>
    <row r="15" spans="1:19" ht="14.1" customHeight="1" x14ac:dyDescent="0.2">
      <c r="A15" s="52" t="s">
        <v>90</v>
      </c>
      <c r="B15" s="49">
        <v>119338125.26000001</v>
      </c>
      <c r="C15" s="49">
        <v>116381062.97999999</v>
      </c>
      <c r="D15" s="49">
        <v>119448555.3</v>
      </c>
      <c r="E15" s="87">
        <f t="shared" si="0"/>
        <v>355167743.54000002</v>
      </c>
      <c r="F15" s="49">
        <v>120358025.90000001</v>
      </c>
      <c r="G15" s="49">
        <v>125347318.38999999</v>
      </c>
      <c r="H15" s="49">
        <v>119307074.26000001</v>
      </c>
      <c r="I15" s="87">
        <f t="shared" si="1"/>
        <v>365012418.55000001</v>
      </c>
      <c r="J15" s="49">
        <v>128984713.86999997</v>
      </c>
      <c r="K15" s="49">
        <v>0</v>
      </c>
      <c r="L15" s="49">
        <v>0</v>
      </c>
      <c r="M15" s="87">
        <f t="shared" si="2"/>
        <v>128984713.86999997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849164875.96000004</v>
      </c>
      <c r="S15" s="165">
        <f>R15/R46*100</f>
        <v>2.5424393983614388</v>
      </c>
    </row>
    <row r="16" spans="1:19" ht="14.1" customHeight="1" x14ac:dyDescent="0.2">
      <c r="A16" s="52" t="s">
        <v>79</v>
      </c>
      <c r="B16" s="49">
        <v>104366996.70999999</v>
      </c>
      <c r="C16" s="49">
        <v>105760538.42999999</v>
      </c>
      <c r="D16" s="49">
        <v>118473902.28</v>
      </c>
      <c r="E16" s="87">
        <f t="shared" si="0"/>
        <v>328601437.41999996</v>
      </c>
      <c r="F16" s="49">
        <v>122793103.14</v>
      </c>
      <c r="G16" s="49">
        <v>121557951.81</v>
      </c>
      <c r="H16" s="49">
        <v>122844062.15000001</v>
      </c>
      <c r="I16" s="87">
        <f t="shared" si="1"/>
        <v>367195117.10000002</v>
      </c>
      <c r="J16" s="49">
        <v>125366147.09</v>
      </c>
      <c r="K16" s="49">
        <v>0</v>
      </c>
      <c r="L16" s="49">
        <v>0</v>
      </c>
      <c r="M16" s="87">
        <f t="shared" si="2"/>
        <v>125366147.09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821162701.61000001</v>
      </c>
      <c r="S16" s="165">
        <f>R16/R46*100</f>
        <v>2.4585995772351352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7">
        <f t="shared" si="0"/>
        <v>264475053.24000001</v>
      </c>
      <c r="F17" s="49">
        <v>81459490.489999995</v>
      </c>
      <c r="G17" s="49">
        <v>86945430.870000005</v>
      </c>
      <c r="H17" s="49">
        <v>84411338.890000001</v>
      </c>
      <c r="I17" s="87">
        <f t="shared" si="1"/>
        <v>252816260.25</v>
      </c>
      <c r="J17" s="49">
        <v>91781959.150000006</v>
      </c>
      <c r="K17" s="49">
        <v>0</v>
      </c>
      <c r="L17" s="49">
        <v>0</v>
      </c>
      <c r="M17" s="87">
        <f t="shared" si="2"/>
        <v>91781959.150000006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609073272.63999999</v>
      </c>
      <c r="S17" s="165">
        <f>R17/R46*100</f>
        <v>1.823593896412901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7">
        <f t="shared" si="0"/>
        <v>234302850.35000002</v>
      </c>
      <c r="F18" s="49">
        <v>73839078.730000004</v>
      </c>
      <c r="G18" s="49">
        <v>80680561.109999999</v>
      </c>
      <c r="H18" s="49">
        <v>76084415.229999989</v>
      </c>
      <c r="I18" s="87">
        <f t="shared" si="1"/>
        <v>230604055.06999999</v>
      </c>
      <c r="J18" s="49">
        <v>82379804.100000009</v>
      </c>
      <c r="K18" s="49">
        <v>0</v>
      </c>
      <c r="L18" s="49">
        <v>0</v>
      </c>
      <c r="M18" s="87">
        <f t="shared" si="2"/>
        <v>82379804.100000009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547286709.51999998</v>
      </c>
      <c r="S18" s="165">
        <f>R18/R46*100</f>
        <v>1.6386020334510212</v>
      </c>
    </row>
    <row r="19" spans="1:19" ht="14.1" customHeight="1" x14ac:dyDescent="0.2">
      <c r="A19" s="51" t="s">
        <v>116</v>
      </c>
      <c r="B19" s="49">
        <v>56472866.689999998</v>
      </c>
      <c r="C19" s="49">
        <v>48802873.780000001</v>
      </c>
      <c r="D19" s="49">
        <v>58124178.93</v>
      </c>
      <c r="E19" s="87">
        <f t="shared" si="0"/>
        <v>163399919.40000001</v>
      </c>
      <c r="F19" s="49">
        <v>55370674.490000002</v>
      </c>
      <c r="G19" s="49">
        <v>58427111.829999998</v>
      </c>
      <c r="H19" s="49">
        <v>52332804.479999997</v>
      </c>
      <c r="I19" s="87">
        <f t="shared" si="1"/>
        <v>166130590.79999998</v>
      </c>
      <c r="J19" s="49">
        <v>57065804.840000004</v>
      </c>
      <c r="K19" s="49">
        <v>0</v>
      </c>
      <c r="L19" s="49">
        <v>0</v>
      </c>
      <c r="M19" s="87">
        <f t="shared" si="2"/>
        <v>57065804.840000004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386596315.03999996</v>
      </c>
      <c r="S19" s="165">
        <f>R19/R46*100</f>
        <v>1.157487468505876</v>
      </c>
    </row>
    <row r="20" spans="1:19" ht="14.1" customHeight="1" x14ac:dyDescent="0.2">
      <c r="A20" s="52" t="s">
        <v>108</v>
      </c>
      <c r="B20" s="49">
        <v>46462197.779999994</v>
      </c>
      <c r="C20" s="49">
        <v>39434875.019999996</v>
      </c>
      <c r="D20" s="49">
        <v>44015026.850000009</v>
      </c>
      <c r="E20" s="87">
        <f t="shared" si="0"/>
        <v>129912099.64999999</v>
      </c>
      <c r="F20" s="49">
        <v>45935119.519999996</v>
      </c>
      <c r="G20" s="49">
        <v>49739326.499999993</v>
      </c>
      <c r="H20" s="49">
        <v>44321951.339999996</v>
      </c>
      <c r="I20" s="87">
        <f t="shared" si="1"/>
        <v>139996397.35999998</v>
      </c>
      <c r="J20" s="49">
        <v>49688771.960000008</v>
      </c>
      <c r="K20" s="49">
        <v>0</v>
      </c>
      <c r="L20" s="49">
        <v>0</v>
      </c>
      <c r="M20" s="87">
        <f t="shared" si="2"/>
        <v>49688771.960000008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319597268.97000003</v>
      </c>
      <c r="S20" s="165">
        <f>R20/R46*100</f>
        <v>0.95688918753196439</v>
      </c>
    </row>
    <row r="21" spans="1:19" ht="14.1" customHeight="1" x14ac:dyDescent="0.2">
      <c r="A21" s="52" t="s">
        <v>104</v>
      </c>
      <c r="B21" s="49">
        <v>32740219.310000002</v>
      </c>
      <c r="C21" s="49">
        <v>37185402.730000004</v>
      </c>
      <c r="D21" s="49">
        <v>32386539.649999999</v>
      </c>
      <c r="E21" s="87">
        <f t="shared" si="0"/>
        <v>102312161.69</v>
      </c>
      <c r="F21" s="49">
        <v>37875161.019999996</v>
      </c>
      <c r="G21" s="49">
        <v>38642888.539999999</v>
      </c>
      <c r="H21" s="49">
        <v>39432625.189999998</v>
      </c>
      <c r="I21" s="87">
        <f t="shared" si="1"/>
        <v>115950674.75</v>
      </c>
      <c r="J21" s="49">
        <v>91330017.890000015</v>
      </c>
      <c r="K21" s="49">
        <v>0</v>
      </c>
      <c r="L21" s="49">
        <v>0</v>
      </c>
      <c r="M21" s="87">
        <f t="shared" si="2"/>
        <v>91330017.890000015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309592854.33000004</v>
      </c>
      <c r="S21" s="165">
        <f>R21/R46*100</f>
        <v>0.92693550167146022</v>
      </c>
    </row>
    <row r="22" spans="1:19" ht="14.1" customHeight="1" x14ac:dyDescent="0.2">
      <c r="A22" s="52" t="s">
        <v>102</v>
      </c>
      <c r="B22" s="49">
        <v>41447242.339999996</v>
      </c>
      <c r="C22" s="49">
        <v>31854770.449999999</v>
      </c>
      <c r="D22" s="49">
        <v>38910093.890000001</v>
      </c>
      <c r="E22" s="87">
        <f t="shared" si="0"/>
        <v>112212106.67999999</v>
      </c>
      <c r="F22" s="49">
        <v>40692517.469999999</v>
      </c>
      <c r="G22" s="49">
        <v>44818384.539999999</v>
      </c>
      <c r="H22" s="49">
        <v>46914309.820000008</v>
      </c>
      <c r="I22" s="87">
        <f t="shared" si="1"/>
        <v>132425211.83</v>
      </c>
      <c r="J22" s="49">
        <v>46991787.169999994</v>
      </c>
      <c r="K22" s="49">
        <v>0</v>
      </c>
      <c r="L22" s="49">
        <v>0</v>
      </c>
      <c r="M22" s="87">
        <f t="shared" si="2"/>
        <v>46991787.169999994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291629105.68000001</v>
      </c>
      <c r="S22" s="165">
        <f>R22/R46*100</f>
        <v>0.87315119711177236</v>
      </c>
    </row>
    <row r="23" spans="1:19" ht="14.1" customHeight="1" x14ac:dyDescent="0.2">
      <c r="A23" s="52" t="s">
        <v>115</v>
      </c>
      <c r="B23" s="49">
        <v>41381143.250000007</v>
      </c>
      <c r="C23" s="49">
        <v>39639672.00999999</v>
      </c>
      <c r="D23" s="49">
        <v>42398039.649999999</v>
      </c>
      <c r="E23" s="87">
        <f t="shared" si="0"/>
        <v>123418854.91</v>
      </c>
      <c r="F23" s="49">
        <v>37111978.140000001</v>
      </c>
      <c r="G23" s="49">
        <v>41131004.039999999</v>
      </c>
      <c r="H23" s="49">
        <v>36178608.840000004</v>
      </c>
      <c r="I23" s="87">
        <f t="shared" si="1"/>
        <v>114421591.02000001</v>
      </c>
      <c r="J23" s="49">
        <v>31375173.140000004</v>
      </c>
      <c r="K23" s="49">
        <v>0</v>
      </c>
      <c r="L23" s="49">
        <v>0</v>
      </c>
      <c r="M23" s="87">
        <f t="shared" si="2"/>
        <v>31375173.140000004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269215619.06999999</v>
      </c>
      <c r="S23" s="165">
        <f>R23/R46*100</f>
        <v>0.80604416875348339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7">
        <f t="shared" si="0"/>
        <v>89861194.949999988</v>
      </c>
      <c r="F24" s="49">
        <v>33299578.580000002</v>
      </c>
      <c r="G24" s="49">
        <v>29654399.450000003</v>
      </c>
      <c r="H24" s="49">
        <v>34812231.990000002</v>
      </c>
      <c r="I24" s="87">
        <f t="shared" si="1"/>
        <v>97766210.020000011</v>
      </c>
      <c r="J24" s="49">
        <v>32837436.300000001</v>
      </c>
      <c r="K24" s="49">
        <v>0</v>
      </c>
      <c r="L24" s="49">
        <v>0</v>
      </c>
      <c r="M24" s="87">
        <f t="shared" si="2"/>
        <v>32837436.300000001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220464841.27000001</v>
      </c>
      <c r="S24" s="165">
        <f>R24/R46*100</f>
        <v>0.66008205740336356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7">
        <f t="shared" si="0"/>
        <v>86949534.289999992</v>
      </c>
      <c r="F25" s="49">
        <v>31322978.250000004</v>
      </c>
      <c r="G25" s="49">
        <v>30705235.070000004</v>
      </c>
      <c r="H25" s="49">
        <v>25944366.189999998</v>
      </c>
      <c r="I25" s="87">
        <f t="shared" si="1"/>
        <v>87972579.510000005</v>
      </c>
      <c r="J25" s="49">
        <v>28373276.469999999</v>
      </c>
      <c r="K25" s="49">
        <v>0</v>
      </c>
      <c r="L25" s="49">
        <v>0</v>
      </c>
      <c r="M25" s="87">
        <f t="shared" si="2"/>
        <v>28373276.469999999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203295390.27000001</v>
      </c>
      <c r="S25" s="165">
        <f>R25/R46*100</f>
        <v>0.60867591719851077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7">
        <f t="shared" si="0"/>
        <v>73111713.469999999</v>
      </c>
      <c r="F26" s="49">
        <v>19547578.219999999</v>
      </c>
      <c r="G26" s="49">
        <v>24695626.640000001</v>
      </c>
      <c r="H26" s="49">
        <v>23966735.060000002</v>
      </c>
      <c r="I26" s="87">
        <f t="shared" si="1"/>
        <v>68209939.920000002</v>
      </c>
      <c r="J26" s="49">
        <v>27277043.890000001</v>
      </c>
      <c r="K26" s="49">
        <v>0</v>
      </c>
      <c r="L26" s="49">
        <v>0</v>
      </c>
      <c r="M26" s="87">
        <f t="shared" si="2"/>
        <v>27277043.890000001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168598697.27999997</v>
      </c>
      <c r="S26" s="165">
        <f>R26/R46*100</f>
        <v>0.50479239381219665</v>
      </c>
    </row>
    <row r="27" spans="1:19" ht="14.1" customHeight="1" x14ac:dyDescent="0.2">
      <c r="A27" s="51" t="s">
        <v>110</v>
      </c>
      <c r="B27" s="49">
        <v>23555464.079999998</v>
      </c>
      <c r="C27" s="49">
        <v>16933943.960000001</v>
      </c>
      <c r="D27" s="49">
        <v>21516701.670000002</v>
      </c>
      <c r="E27" s="87">
        <f t="shared" si="0"/>
        <v>62006109.710000001</v>
      </c>
      <c r="F27" s="49">
        <v>14661495.710000001</v>
      </c>
      <c r="G27" s="49">
        <v>29274094.379999999</v>
      </c>
      <c r="H27" s="49">
        <v>21860058.239999998</v>
      </c>
      <c r="I27" s="87">
        <f t="shared" si="1"/>
        <v>65795648.329999998</v>
      </c>
      <c r="J27" s="49">
        <v>23388129.350000001</v>
      </c>
      <c r="K27" s="49">
        <v>0</v>
      </c>
      <c r="L27" s="49">
        <v>0</v>
      </c>
      <c r="M27" s="87">
        <f t="shared" si="2"/>
        <v>23388129.350000001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151189887.38999999</v>
      </c>
      <c r="S27" s="165">
        <f>R27/R46*100</f>
        <v>0.45266960188338262</v>
      </c>
    </row>
    <row r="28" spans="1:19" ht="14.1" customHeight="1" x14ac:dyDescent="0.2">
      <c r="A28" s="52" t="s">
        <v>111</v>
      </c>
      <c r="B28" s="49">
        <v>13732660.08</v>
      </c>
      <c r="C28" s="49">
        <v>20185490.68</v>
      </c>
      <c r="D28" s="49">
        <v>27471021.460000001</v>
      </c>
      <c r="E28" s="87">
        <f t="shared" si="0"/>
        <v>61389172.219999999</v>
      </c>
      <c r="F28" s="49">
        <v>22835698.379999999</v>
      </c>
      <c r="G28" s="49">
        <v>20291874.030000001</v>
      </c>
      <c r="H28" s="49">
        <v>23975109.699999999</v>
      </c>
      <c r="I28" s="87">
        <f t="shared" si="1"/>
        <v>67102682.109999999</v>
      </c>
      <c r="J28" s="49">
        <v>20242982.399999999</v>
      </c>
      <c r="K28" s="49">
        <v>0</v>
      </c>
      <c r="L28" s="49">
        <v>0</v>
      </c>
      <c r="M28" s="87">
        <f t="shared" si="2"/>
        <v>20242982.399999999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148734836.72999999</v>
      </c>
      <c r="S28" s="165">
        <f>R28/R46*100</f>
        <v>0.44531906525655773</v>
      </c>
    </row>
    <row r="29" spans="1:19" ht="14.1" customHeight="1" x14ac:dyDescent="0.2">
      <c r="A29" s="52" t="s">
        <v>101</v>
      </c>
      <c r="B29" s="49">
        <v>22394631.82</v>
      </c>
      <c r="C29" s="49">
        <v>17480453.77</v>
      </c>
      <c r="D29" s="49">
        <v>14032997.870000001</v>
      </c>
      <c r="E29" s="87">
        <f t="shared" si="0"/>
        <v>53908083.460000008</v>
      </c>
      <c r="F29" s="49">
        <v>16907680.289999999</v>
      </c>
      <c r="G29" s="49">
        <v>22919499.43</v>
      </c>
      <c r="H29" s="49">
        <v>26416718.879999999</v>
      </c>
      <c r="I29" s="87">
        <f t="shared" si="1"/>
        <v>66243898.599999994</v>
      </c>
      <c r="J29" s="49">
        <v>19012625.029999997</v>
      </c>
      <c r="K29" s="49">
        <v>0</v>
      </c>
      <c r="L29" s="49">
        <v>0</v>
      </c>
      <c r="M29" s="87">
        <f t="shared" si="2"/>
        <v>19012625.029999997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139164607.09</v>
      </c>
      <c r="S29" s="165">
        <f>R29/R46*100</f>
        <v>0.41666534961553481</v>
      </c>
    </row>
    <row r="30" spans="1:19" ht="14.1" customHeight="1" x14ac:dyDescent="0.2">
      <c r="A30" s="52" t="s">
        <v>120</v>
      </c>
      <c r="B30" s="49">
        <v>15567307.270000001</v>
      </c>
      <c r="C30" s="49">
        <v>8213839.0500000007</v>
      </c>
      <c r="D30" s="49">
        <v>11928915.340000002</v>
      </c>
      <c r="E30" s="87">
        <f t="shared" si="0"/>
        <v>35710061.660000004</v>
      </c>
      <c r="F30" s="49">
        <v>16943138.82</v>
      </c>
      <c r="G30" s="49">
        <v>15374927.259999998</v>
      </c>
      <c r="H30" s="49">
        <v>15152993.030000001</v>
      </c>
      <c r="I30" s="87">
        <f t="shared" si="1"/>
        <v>47471059.109999999</v>
      </c>
      <c r="J30" s="49">
        <v>20242404.370000001</v>
      </c>
      <c r="K30" s="49">
        <v>0</v>
      </c>
      <c r="L30" s="49">
        <v>0</v>
      </c>
      <c r="M30" s="87">
        <f t="shared" si="2"/>
        <v>20242404.370000001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103423525.14000002</v>
      </c>
      <c r="S30" s="165">
        <f>R30/R46*100</f>
        <v>0.30965487678242942</v>
      </c>
    </row>
    <row r="31" spans="1:19" ht="14.1" customHeight="1" x14ac:dyDescent="0.2">
      <c r="A31" s="52" t="s">
        <v>93</v>
      </c>
      <c r="B31" s="49">
        <v>7874469.54</v>
      </c>
      <c r="C31" s="49">
        <v>4908269.55</v>
      </c>
      <c r="D31" s="49">
        <v>5504658.1099999994</v>
      </c>
      <c r="E31" s="76">
        <f t="shared" si="0"/>
        <v>18287397.199999999</v>
      </c>
      <c r="F31" s="49">
        <v>6332667.629999999</v>
      </c>
      <c r="G31" s="49">
        <v>37171300.859999999</v>
      </c>
      <c r="H31" s="49">
        <v>4758086.8400000008</v>
      </c>
      <c r="I31" s="87">
        <f t="shared" si="1"/>
        <v>48262055.329999998</v>
      </c>
      <c r="J31" s="49">
        <v>28054029.84</v>
      </c>
      <c r="K31" s="49">
        <v>0</v>
      </c>
      <c r="L31" s="49">
        <v>0</v>
      </c>
      <c r="M31" s="87">
        <f t="shared" si="2"/>
        <v>28054029.84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94603482.370000005</v>
      </c>
      <c r="S31" s="165">
        <f>R31/R46*100</f>
        <v>0.28324725575555915</v>
      </c>
    </row>
    <row r="32" spans="1:19" ht="14.1" customHeight="1" x14ac:dyDescent="0.2">
      <c r="A32" s="52" t="s">
        <v>119</v>
      </c>
      <c r="B32" s="49">
        <v>9397306.2100000009</v>
      </c>
      <c r="C32" s="49">
        <v>10914554.439999998</v>
      </c>
      <c r="D32" s="49">
        <v>11422644.48</v>
      </c>
      <c r="E32" s="87">
        <f t="shared" si="0"/>
        <v>31734505.129999999</v>
      </c>
      <c r="F32" s="49">
        <v>10889784.73</v>
      </c>
      <c r="G32" s="49">
        <v>11576898.129999997</v>
      </c>
      <c r="H32" s="49">
        <v>12292594.299999999</v>
      </c>
      <c r="I32" s="87">
        <f t="shared" si="1"/>
        <v>34759277.159999996</v>
      </c>
      <c r="J32" s="49">
        <v>10809542.139999999</v>
      </c>
      <c r="K32" s="49">
        <v>0</v>
      </c>
      <c r="L32" s="49">
        <v>0</v>
      </c>
      <c r="M32" s="87">
        <f t="shared" si="2"/>
        <v>10809542.139999999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77303324.429999992</v>
      </c>
      <c r="S32" s="165">
        <f>R32/R46*100</f>
        <v>0.23144977285236451</v>
      </c>
    </row>
    <row r="33" spans="1:19" ht="14.1" customHeight="1" x14ac:dyDescent="0.2">
      <c r="A33" s="52" t="s">
        <v>99</v>
      </c>
      <c r="B33" s="49">
        <v>9317470.120000001</v>
      </c>
      <c r="C33" s="49">
        <v>10451257.58</v>
      </c>
      <c r="D33" s="49">
        <v>8821490.459999999</v>
      </c>
      <c r="E33" s="87">
        <f t="shared" si="0"/>
        <v>28590218.160000004</v>
      </c>
      <c r="F33" s="49">
        <v>10822801.779999997</v>
      </c>
      <c r="G33" s="49">
        <v>9891855.0399999991</v>
      </c>
      <c r="H33" s="49">
        <v>11716549.51</v>
      </c>
      <c r="I33" s="87">
        <f t="shared" si="1"/>
        <v>32431206.329999998</v>
      </c>
      <c r="J33" s="49">
        <v>9957625.3300000001</v>
      </c>
      <c r="K33" s="49">
        <v>0</v>
      </c>
      <c r="L33" s="49">
        <v>0</v>
      </c>
      <c r="M33" s="87">
        <f t="shared" si="2"/>
        <v>9957625.3300000001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70979049.820000008</v>
      </c>
      <c r="S33" s="165">
        <f>R33/R46*100</f>
        <v>0.21251459855380073</v>
      </c>
    </row>
    <row r="34" spans="1:19" ht="14.1" customHeight="1" x14ac:dyDescent="0.2">
      <c r="A34" s="52" t="s">
        <v>166</v>
      </c>
      <c r="B34" s="49">
        <v>5180721.6399999997</v>
      </c>
      <c r="C34" s="49">
        <v>6979672.0599999996</v>
      </c>
      <c r="D34" s="49">
        <v>7405496.9900000002</v>
      </c>
      <c r="E34" s="87">
        <f t="shared" si="0"/>
        <v>19565890.689999998</v>
      </c>
      <c r="F34" s="49">
        <v>10031155.57</v>
      </c>
      <c r="G34" s="49">
        <v>10000853.300000001</v>
      </c>
      <c r="H34" s="49">
        <v>9700023.5899999999</v>
      </c>
      <c r="I34" s="87">
        <f t="shared" si="1"/>
        <v>29732032.460000001</v>
      </c>
      <c r="J34" s="49">
        <v>12026090.249999998</v>
      </c>
      <c r="K34" s="49">
        <v>0</v>
      </c>
      <c r="L34" s="49">
        <v>0</v>
      </c>
      <c r="M34" s="87">
        <f t="shared" si="2"/>
        <v>12026090.249999998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61324013.399999999</v>
      </c>
      <c r="S34" s="165">
        <f>R34/R46*100</f>
        <v>0.18360696744262076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7">
        <f t="shared" si="0"/>
        <v>17728647.559999999</v>
      </c>
      <c r="F35" s="49">
        <v>5666679.1699999999</v>
      </c>
      <c r="G35" s="49">
        <v>5776554.7199999997</v>
      </c>
      <c r="H35" s="49">
        <v>5478734.5199999996</v>
      </c>
      <c r="I35" s="87">
        <f t="shared" si="1"/>
        <v>16921968.41</v>
      </c>
      <c r="J35" s="49">
        <v>5174663.4800000004</v>
      </c>
      <c r="K35" s="49">
        <v>0</v>
      </c>
      <c r="L35" s="49">
        <v>0</v>
      </c>
      <c r="M35" s="87">
        <f t="shared" si="2"/>
        <v>5174663.4800000004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39825279.450000003</v>
      </c>
      <c r="S35" s="165">
        <f>R35/R46*100</f>
        <v>0.11923875137907107</v>
      </c>
    </row>
    <row r="36" spans="1:19" ht="14.1" customHeight="1" x14ac:dyDescent="0.2">
      <c r="A36" s="52" t="s">
        <v>84</v>
      </c>
      <c r="B36" s="49">
        <v>14456592.049999999</v>
      </c>
      <c r="C36" s="49">
        <v>0</v>
      </c>
      <c r="D36" s="49">
        <v>0</v>
      </c>
      <c r="E36" s="87">
        <f t="shared" si="0"/>
        <v>14456592.049999999</v>
      </c>
      <c r="F36" s="49">
        <v>2093389.67</v>
      </c>
      <c r="G36" s="49">
        <v>0</v>
      </c>
      <c r="H36" s="49">
        <v>0</v>
      </c>
      <c r="I36" s="87">
        <f t="shared" si="1"/>
        <v>2093389.67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16549981.719999999</v>
      </c>
      <c r="S36" s="165">
        <f>R36/R46*100</f>
        <v>4.9551420175640494E-2</v>
      </c>
    </row>
    <row r="37" spans="1:19" ht="14.1" customHeight="1" x14ac:dyDescent="0.2">
      <c r="A37" s="52" t="s">
        <v>164</v>
      </c>
      <c r="B37" s="49">
        <v>30743</v>
      </c>
      <c r="C37" s="49">
        <v>523351.63000000006</v>
      </c>
      <c r="D37" s="49">
        <v>187716</v>
      </c>
      <c r="E37" s="87">
        <f t="shared" si="0"/>
        <v>741810.63000000012</v>
      </c>
      <c r="F37" s="49">
        <v>214823.48</v>
      </c>
      <c r="G37" s="49">
        <v>978522.19</v>
      </c>
      <c r="H37" s="49">
        <v>1380777</v>
      </c>
      <c r="I37" s="87">
        <f t="shared" si="1"/>
        <v>2574122.67</v>
      </c>
      <c r="J37" s="49">
        <v>1965172</v>
      </c>
      <c r="K37" s="49">
        <v>0</v>
      </c>
      <c r="L37" s="49">
        <v>0</v>
      </c>
      <c r="M37" s="87">
        <f t="shared" si="2"/>
        <v>1965172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5281105.3</v>
      </c>
      <c r="S37" s="166">
        <f>R37/R46*100</f>
        <v>1.5811876540979163E-2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5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6">
        <f>R39/R46*100</f>
        <v>0</v>
      </c>
    </row>
    <row r="40" spans="1:19" ht="14.1" customHeight="1" x14ac:dyDescent="0.2">
      <c r="A40" s="52" t="s">
        <v>107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6">
        <f>R40/R46*100</f>
        <v>0</v>
      </c>
    </row>
    <row r="41" spans="1:19" ht="14.1" customHeight="1" x14ac:dyDescent="0.2">
      <c r="A41" s="52" t="s">
        <v>105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6">
        <f>R41/$R$46*100</f>
        <v>0</v>
      </c>
    </row>
    <row r="42" spans="1:19" ht="14.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6">
        <f>R42/$R$46*100</f>
        <v>0</v>
      </c>
    </row>
    <row r="43" spans="1:19" ht="14.1" customHeight="1" x14ac:dyDescent="0.2">
      <c r="A43" s="52" t="s">
        <v>121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6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5">
        <f>R44/$R$46*100</f>
        <v>0</v>
      </c>
    </row>
    <row r="45" spans="1:19" ht="14.1" customHeight="1" x14ac:dyDescent="0.2">
      <c r="A45" s="52" t="s">
        <v>106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5">
        <f>R45/$R$46*100</f>
        <v>0</v>
      </c>
    </row>
    <row r="46" spans="1:19" ht="14.1" customHeight="1" x14ac:dyDescent="0.2">
      <c r="A46" s="85" t="s">
        <v>112</v>
      </c>
      <c r="B46" s="56">
        <f t="shared" ref="B46:Q46" si="5">SUM(B8:B45)</f>
        <v>4441153860.6900015</v>
      </c>
      <c r="C46" s="56">
        <f t="shared" si="5"/>
        <v>4198353608.769999</v>
      </c>
      <c r="D46" s="56">
        <f t="shared" si="5"/>
        <v>5065357793.0999994</v>
      </c>
      <c r="E46" s="56">
        <f t="shared" si="5"/>
        <v>13704865262.559996</v>
      </c>
      <c r="F46" s="56">
        <f t="shared" si="5"/>
        <v>4689431714.04</v>
      </c>
      <c r="G46" s="56">
        <f t="shared" si="5"/>
        <v>5019018463.4799995</v>
      </c>
      <c r="H46" s="56">
        <f t="shared" si="5"/>
        <v>4941172401.5899992</v>
      </c>
      <c r="I46" s="56">
        <f t="shared" si="5"/>
        <v>14649622579.110001</v>
      </c>
      <c r="J46" s="56">
        <f t="shared" si="5"/>
        <v>5045123433.5200005</v>
      </c>
      <c r="K46" s="56">
        <f t="shared" si="5"/>
        <v>0</v>
      </c>
      <c r="L46" s="56">
        <f t="shared" si="5"/>
        <v>0</v>
      </c>
      <c r="M46" s="56">
        <f t="shared" si="5"/>
        <v>5045123433.5200005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33399611275.190006</v>
      </c>
      <c r="S46" s="92">
        <f>SUM(S8:S45)</f>
        <v>99.999999999999957</v>
      </c>
    </row>
    <row r="47" spans="1:19" x14ac:dyDescent="0.2">
      <c r="A47" s="81" t="s">
        <v>98</v>
      </c>
    </row>
  </sheetData>
  <mergeCells count="15"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</mergeCells>
  <phoneticPr fontId="6" type="noConversion"/>
  <printOptions horizontalCentered="1"/>
  <pageMargins left="0.78740157480314965" right="0" top="0.35433070866141736" bottom="0.62992125984251968" header="0" footer="0"/>
  <pageSetup paperSize="5" scale="59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2018-09-04T14:13:11Z</cp:lastPrinted>
  <dcterms:created xsi:type="dcterms:W3CDTF">2006-02-20T14:27:25Z</dcterms:created>
  <dcterms:modified xsi:type="dcterms:W3CDTF">2020-02-06T19:01:32Z</dcterms:modified>
</cp:coreProperties>
</file>